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📖 Instructions" sheetId="1" state="visible" r:id="rId3"/>
    <sheet name="📊 Dashboard" sheetId="2" state="visible" r:id="rId4"/>
    <sheet name="📋 Contractor Register" sheetId="3" state="visible" r:id="rId5"/>
    <sheet name="⚖️ Bid Leveling" sheetId="4" state="visible" r:id="rId6"/>
    <sheet name="📦 Procurement Tracker" sheetId="5" state="visible" r:id="rId7"/>
    <sheet name="🔄 Change Orders" sheetId="6" state="visible" r:id="rId8"/>
    <sheet name="⚠️ Risk Register" sheetId="7" state="visible" r:id="rId9"/>
    <sheet name="✅ Prequalification" sheetId="8" state="visible" r:id="rId10"/>
    <sheet name="👥 RACI Matrix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<sst xmlns="http://schemas.openxmlformats.org/spreadsheetml/2006/main" count="988" uniqueCount="438">
  <si>
    <t xml:space="preserve">TOOL GUIDE — VALAR ATOMICS PROCUREMENT &amp; ESTIMATING TOOL</t>
  </si>
  <si>
    <t xml:space="preserve">SHEET</t>
  </si>
  <si>
    <t xml:space="preserve">PURPOSE &amp; INSTRUCTIONS</t>
  </si>
  <si>
    <t xml:space="preserve">📊 Dashboard</t>
  </si>
  <si>
    <t xml:space="preserve">High-level KPIs and phase budget summary. Phase budgets and actuals must be entered on this sheet (Budget and Actual Spend columns). Variance and % Complete calculate automatically.</t>
  </si>
  <si>
    <t xml:space="preserve">📋 Contractor Register</t>
  </si>
  <si>
    <t xml:space="preserve">Master list of all subcontractors by phase/scope. Enter contractor details, bid status, contract values. Retainage Held calculates automatically. Color codes: Green=Awarded, Yellow=Bid Received, Red=Cancelled.</t>
  </si>
  <si>
    <t xml:space="preserve">⚖️ Bid Leveling</t>
  </si>
  <si>
    <t xml:space="preserve">Use one tab per bid package. Enter bidder names in row 8, line-item prices in blue cells. Totals calculate automatically. Paste award recommendation at bottom.</t>
  </si>
  <si>
    <t xml:space="preserve">📦 Procurement Tracker</t>
  </si>
  <si>
    <t xml:space="preserve">Track all materials and equipment. Enter PO data, delivery dates, and status. Total PO Value calculates from Qty × Unit Price. Use Delivery Status dropdown. Red = Expedite Required.</t>
  </si>
  <si>
    <t xml:space="preserve">🔄 Change Orders</t>
  </si>
  <si>
    <t xml:space="preserve">Log all contract changes. Enter original contract value and CO amount; Revised Contract calculates automatically. Totals of Approved and Pending COs shown at top.</t>
  </si>
  <si>
    <t xml:space="preserve">⚠️ Risk Register</t>
  </si>
  <si>
    <t xml:space="preserve">Document procurement and construction risks. Enter Probability (1-5) and Impact (1-5); Risk Score and Level calculate automatically. Update Status as risks are mitigated.</t>
  </si>
  <si>
    <t xml:space="preserve">✅ Prequalification</t>
  </si>
  <si>
    <t xml:space="preserve">Track subcontractor and supplier prequalification status. Required before inviting companies to bid. Color codes: Green=Approved, Yellow=Expired, Red=Rejected.</t>
  </si>
  <si>
    <t xml:space="preserve">👥 RACI Matrix</t>
  </si>
  <si>
    <t xml:space="preserve">Defines who is Responsible, Accountable, Consulted, and Informed for each work package. Update role names in row 6 to match your actual team.</t>
  </si>
  <si>
    <t xml:space="preserve">COLOR CODING KEY:</t>
  </si>
  <si>
    <t xml:space="preserve">Blue text</t>
  </si>
  <si>
    <t xml:space="preserve">User input / hardcoded values</t>
  </si>
  <si>
    <t xml:space="preserve">Black text</t>
  </si>
  <si>
    <t xml:space="preserve">Calculated formulas</t>
  </si>
  <si>
    <t xml:space="preserve">Green background</t>
  </si>
  <si>
    <t xml:space="preserve">Approved / Complete / Awarded</t>
  </si>
  <si>
    <t xml:space="preserve">Yellow background</t>
  </si>
  <si>
    <t xml:space="preserve">Pending / Warning / Bid Received</t>
  </si>
  <si>
    <t xml:space="preserve">Red background</t>
  </si>
  <si>
    <t xml:space="preserve">Critical / Cancelled / Expedite Required</t>
  </si>
  <si>
    <t xml:space="preserve">Orange header</t>
  </si>
  <si>
    <t xml:space="preserve">Risk / Watchlist items</t>
  </si>
  <si>
    <t xml:space="preserve">VALAR ATOMICS — CONSTRUCTION PROCUREMENT &amp; ESTIMATING TOOL</t>
  </si>
  <si>
    <t xml:space="preserve">Pilot Plant — Orangeville, Utah</t>
  </si>
  <si>
    <t xml:space="preserve">TOTAL CONTRACT VALUE</t>
  </si>
  <si>
    <t xml:space="preserve">TOTAL COMMITTED</t>
  </si>
  <si>
    <t xml:space="preserve">TOTAL VARIANCE</t>
  </si>
  <si>
    <t xml:space="preserve">PHASE BUDGET SUMMARY</t>
  </si>
  <si>
    <t xml:space="preserve">Construction Phase</t>
  </si>
  <si>
    <t xml:space="preserve">Budget ($)</t>
  </si>
  <si>
    <t xml:space="preserve">Committed ($)</t>
  </si>
  <si>
    <t xml:space="preserve">Actual Spend ($)</t>
  </si>
  <si>
    <t xml:space="preserve">Variance ($)</t>
  </si>
  <si>
    <t xml:space="preserve">% Complete</t>
  </si>
  <si>
    <t xml:space="preserve">Status</t>
  </si>
  <si>
    <t xml:space="preserve">01 – Site Preparation &amp; Earthwork</t>
  </si>
  <si>
    <t xml:space="preserve">02 – Civil &amp; Foundations</t>
  </si>
  <si>
    <t xml:space="preserve">03 – Structural Steel &amp; Building Envelope</t>
  </si>
  <si>
    <t xml:space="preserve">04 – Mechanical &amp; Process Piping</t>
  </si>
  <si>
    <t xml:space="preserve">05 – Electrical &amp; Instrumentation</t>
  </si>
  <si>
    <t xml:space="preserve">06 – Nuclear Island &amp; Reactor Installation</t>
  </si>
  <si>
    <t xml:space="preserve">07 – HVAC &amp; Ventilation</t>
  </si>
  <si>
    <t xml:space="preserve">08 – Fire Protection</t>
  </si>
  <si>
    <t xml:space="preserve">09 – Fuel Fabrication Facility</t>
  </si>
  <si>
    <t xml:space="preserve">10 – Commissioning &amp; Startup</t>
  </si>
  <si>
    <t xml:space="preserve">11 – Environmental &amp; Regulatory</t>
  </si>
  <si>
    <t xml:space="preserve">12 – Owner Costs &amp; Contingency</t>
  </si>
  <si>
    <t xml:space="preserve">TOTAL</t>
  </si>
  <si>
    <t xml:space="preserve">⚠️  LONG-LEAD &amp; RISK WATCHLIST  (auto-pulled from Risk Register)</t>
  </si>
  <si>
    <t xml:space="preserve">Item</t>
  </si>
  <si>
    <t xml:space="preserve">Category</t>
  </si>
  <si>
    <t xml:space="preserve">Owner</t>
  </si>
  <si>
    <t xml:space="preserve">Required On-Site Date</t>
  </si>
  <si>
    <t xml:space="preserve">Order Date</t>
  </si>
  <si>
    <t xml:space="preserve">Lead Time (wks)</t>
  </si>
  <si>
    <t xml:space="preserve">Risk Level</t>
  </si>
  <si>
    <t xml:space="preserve">CONTRACTOR REGISTER &amp; BID LEVELING</t>
  </si>
  <si>
    <t xml:space="preserve">Total Contract Value:</t>
  </si>
  <si>
    <t xml:space="preserve">Total Committed:</t>
  </si>
  <si>
    <t xml:space="preserve">Variance vs Budget:</t>
  </si>
  <si>
    <t xml:space="preserve">Phase #</t>
  </si>
  <si>
    <t xml:space="preserve">Trade / Scope</t>
  </si>
  <si>
    <t xml:space="preserve">Contractor Name</t>
  </si>
  <si>
    <t xml:space="preserve">DBA / Trade Name</t>
  </si>
  <si>
    <t xml:space="preserve">Contact Name</t>
  </si>
  <si>
    <t xml:space="preserve">Phone</t>
  </si>
  <si>
    <t xml:space="preserve">Email</t>
  </si>
  <si>
    <t xml:space="preserve">Prequalified?</t>
  </si>
  <si>
    <t xml:space="preserve">Insurance Verified?</t>
  </si>
  <si>
    <t xml:space="preserve">License #</t>
  </si>
  <si>
    <t xml:space="preserve">Bid Status</t>
  </si>
  <si>
    <t xml:space="preserve">Bid Due Date</t>
  </si>
  <si>
    <t xml:space="preserve">Contract Value ($)</t>
  </si>
  <si>
    <t xml:space="preserve">Retainage %</t>
  </si>
  <si>
    <t xml:space="preserve">Retainage Held ($)</t>
  </si>
  <si>
    <t xml:space="preserve">Contract Type</t>
  </si>
  <si>
    <t xml:space="preserve">Contract Date</t>
  </si>
  <si>
    <t xml:space="preserve">NTP Date</t>
  </si>
  <si>
    <t xml:space="preserve">Substantial Completion</t>
  </si>
  <si>
    <t xml:space="preserve">Final Completion</t>
  </si>
  <si>
    <t xml:space="preserve">Safety Rating</t>
  </si>
  <si>
    <t xml:space="preserve">Notes / Qualifications</t>
  </si>
  <si>
    <t xml:space="preserve">Internal Owner</t>
  </si>
  <si>
    <t xml:space="preserve">01</t>
  </si>
  <si>
    <t xml:space="preserve">Site Prep &amp; Earthwork</t>
  </si>
  <si>
    <t xml:space="preserve">Earthwork &amp; Grading</t>
  </si>
  <si>
    <t xml:space="preserve">Bidding</t>
  </si>
  <si>
    <t xml:space="preserve">5%</t>
  </si>
  <si>
    <t xml:space="preserve">Lump Sum</t>
  </si>
  <si>
    <t xml:space="preserve">PM: TBD</t>
  </si>
  <si>
    <t xml:space="preserve">Demolition &amp; Clearing</t>
  </si>
  <si>
    <t xml:space="preserve">Erosion Control / SWPPP</t>
  </si>
  <si>
    <t xml:space="preserve">EH&amp;S Lead</t>
  </si>
  <si>
    <t xml:space="preserve">02</t>
  </si>
  <si>
    <t xml:space="preserve">Civil &amp; Foundations</t>
  </si>
  <si>
    <t xml:space="preserve">Concrete / Foundations</t>
  </si>
  <si>
    <t xml:space="preserve">10%</t>
  </si>
  <si>
    <t xml:space="preserve">Civil Engr</t>
  </si>
  <si>
    <t xml:space="preserve">Geotechnical / Piling</t>
  </si>
  <si>
    <t xml:space="preserve">Unit Price</t>
  </si>
  <si>
    <t xml:space="preserve">Underground Utilities</t>
  </si>
  <si>
    <t xml:space="preserve">Site Concrete &amp; Paving</t>
  </si>
  <si>
    <t xml:space="preserve">03</t>
  </si>
  <si>
    <t xml:space="preserve">Structural Steel</t>
  </si>
  <si>
    <t xml:space="preserve">Structural Steel Fabrication</t>
  </si>
  <si>
    <t xml:space="preserve">Struct Engr</t>
  </si>
  <si>
    <t xml:space="preserve">Steel Erection</t>
  </si>
  <si>
    <t xml:space="preserve">Metal Decking &amp; Joists</t>
  </si>
  <si>
    <t xml:space="preserve">Roofing &amp; Cladding</t>
  </si>
  <si>
    <t xml:space="preserve">Arch/PM</t>
  </si>
  <si>
    <t xml:space="preserve">Doors, Windows &amp; Glazing</t>
  </si>
  <si>
    <t xml:space="preserve">04</t>
  </si>
  <si>
    <t xml:space="preserve">Mechanical &amp; Piping</t>
  </si>
  <si>
    <t xml:space="preserve">Process Piping Fabrication</t>
  </si>
  <si>
    <t xml:space="preserve">Mech Engr</t>
  </si>
  <si>
    <t xml:space="preserve">Piping Installation</t>
  </si>
  <si>
    <t xml:space="preserve">Insulation</t>
  </si>
  <si>
    <t xml:space="preserve">Pumps &amp; Rotating Equipment</t>
  </si>
  <si>
    <t xml:space="preserve">Pressure Vessels &amp; HX</t>
  </si>
  <si>
    <t xml:space="preserve">05</t>
  </si>
  <si>
    <t xml:space="preserve">Electrical &amp; I&amp;C</t>
  </si>
  <si>
    <t xml:space="preserve">Electrical Distribution</t>
  </si>
  <si>
    <t xml:space="preserve">Elec Engr</t>
  </si>
  <si>
    <t xml:space="preserve">Cable Tray &amp; Conduit</t>
  </si>
  <si>
    <t xml:space="preserve">Motor Control Centers</t>
  </si>
  <si>
    <t xml:space="preserve">Instrumentation &amp; Controls</t>
  </si>
  <si>
    <t xml:space="preserve">I&amp;C Engr</t>
  </si>
  <si>
    <t xml:space="preserve">DCS / SCADA Integration</t>
  </si>
  <si>
    <t xml:space="preserve">06</t>
  </si>
  <si>
    <t xml:space="preserve">Nuclear Island</t>
  </si>
  <si>
    <t xml:space="preserve">Reactor Vessel Installation</t>
  </si>
  <si>
    <t xml:space="preserve">Cost Plus</t>
  </si>
  <si>
    <t xml:space="preserve">Nuclear Engr</t>
  </si>
  <si>
    <t xml:space="preserve">Nuclear-Grade Piping</t>
  </si>
  <si>
    <t xml:space="preserve">Shielding &amp; Containment</t>
  </si>
  <si>
    <t xml:space="preserve">07</t>
  </si>
  <si>
    <t xml:space="preserve">HVAC &amp; Ventilation</t>
  </si>
  <si>
    <t xml:space="preserve">General HVAC</t>
  </si>
  <si>
    <t xml:space="preserve">Nuclear-Grade Ventilation / HEPA</t>
  </si>
  <si>
    <t xml:space="preserve">08</t>
  </si>
  <si>
    <t xml:space="preserve">Fire Protection</t>
  </si>
  <si>
    <t xml:space="preserve">Sprinkler Systems</t>
  </si>
  <si>
    <t xml:space="preserve">FP Engr</t>
  </si>
  <si>
    <t xml:space="preserve">Fire Alarm &amp; Detection</t>
  </si>
  <si>
    <t xml:space="preserve">09</t>
  </si>
  <si>
    <t xml:space="preserve">Fuel Fabrication</t>
  </si>
  <si>
    <t xml:space="preserve">Fuel Assembly Equipment</t>
  </si>
  <si>
    <t xml:space="preserve">Gloveboxes &amp; Hot Cells</t>
  </si>
  <si>
    <t xml:space="preserve">10</t>
  </si>
  <si>
    <t xml:space="preserve">Commissioning</t>
  </si>
  <si>
    <t xml:space="preserve">Pre-Commissioning &amp; Flushing</t>
  </si>
  <si>
    <t xml:space="preserve">T&amp;M</t>
  </si>
  <si>
    <t xml:space="preserve">Comm Mgr</t>
  </si>
  <si>
    <t xml:space="preserve">Cold/Hot Functional Testing</t>
  </si>
  <si>
    <t xml:space="preserve">11</t>
  </si>
  <si>
    <t xml:space="preserve">Environmental &amp; Regulatory</t>
  </si>
  <si>
    <t xml:space="preserve">Environmental Monitoring</t>
  </si>
  <si>
    <t xml:space="preserve">Waste Handling &amp; Disposal</t>
  </si>
  <si>
    <t xml:space="preserve">12</t>
  </si>
  <si>
    <t xml:space="preserve">Owner Costs</t>
  </si>
  <si>
    <t xml:space="preserve">Construction Management</t>
  </si>
  <si>
    <t xml:space="preserve">0%</t>
  </si>
  <si>
    <t xml:space="preserve">Owner-Furnished Equipment</t>
  </si>
  <si>
    <t xml:space="preserve">Procurement</t>
  </si>
  <si>
    <t xml:space="preserve">Contingency</t>
  </si>
  <si>
    <t xml:space="preserve">Dir Projects</t>
  </si>
  <si>
    <t xml:space="preserve">BID LEVELING &amp; COST COMPARISON</t>
  </si>
  <si>
    <t xml:space="preserve">INSTRUCTIONS: Enter scope/package name in B6, then enter bidder names and their line-item pricing. Green = Low Bid. Yellow = within 10% of low. Use for apples-to-apples comparison before award recommendation.</t>
  </si>
  <si>
    <t xml:space="preserve">Bid Package:</t>
  </si>
  <si>
    <t xml:space="preserve">[ Enter Package Name ]</t>
  </si>
  <si>
    <t xml:space="preserve">Bid Date:</t>
  </si>
  <si>
    <t xml:space="preserve">Scope / Line Item</t>
  </si>
  <si>
    <t xml:space="preserve">Bidder 1 — Enter Name</t>
  </si>
  <si>
    <t xml:space="preserve">Bidder 2 — Enter Name</t>
  </si>
  <si>
    <t xml:space="preserve">Bidder 3 — Enter Name</t>
  </si>
  <si>
    <t xml:space="preserve">Bidder 4 — Enter Name</t>
  </si>
  <si>
    <t xml:space="preserve">Bidder 5 — Enter Name</t>
  </si>
  <si>
    <t xml:space="preserve">Bidder 6 — Enter Name</t>
  </si>
  <si>
    <t xml:space="preserve">Base Bid ($)</t>
  </si>
  <si>
    <t xml:space="preserve">Alternates ($)</t>
  </si>
  <si>
    <t xml:space="preserve">Total ($)</t>
  </si>
  <si>
    <t xml:space="preserve">Mobilization / Demobilization</t>
  </si>
  <si>
    <t xml:space="preserve">Bonds &amp; Insurance</t>
  </si>
  <si>
    <t xml:space="preserve">General Conditions</t>
  </si>
  <si>
    <t xml:space="preserve">Site Preparation</t>
  </si>
  <si>
    <t xml:space="preserve">Earthwork / Grading</t>
  </si>
  <si>
    <t xml:space="preserve">Foundations</t>
  </si>
  <si>
    <t xml:space="preserve">Structural</t>
  </si>
  <si>
    <t xml:space="preserve">Mechanical</t>
  </si>
  <si>
    <t xml:space="preserve">Electrical</t>
  </si>
  <si>
    <t xml:space="preserve">Piping</t>
  </si>
  <si>
    <t xml:space="preserve">Painting &amp; Coatings</t>
  </si>
  <si>
    <t xml:space="preserve">Testing &amp; Inspection</t>
  </si>
  <si>
    <t xml:space="preserve">Startup &amp; Commissioning Support</t>
  </si>
  <si>
    <t xml:space="preserve">Spare Parts &amp; Special Tools</t>
  </si>
  <si>
    <t xml:space="preserve">Alternate 1 – [Describe]</t>
  </si>
  <si>
    <t xml:space="preserve">Alternate 2 – [Describe]</t>
  </si>
  <si>
    <t xml:space="preserve">Sales Tax / Use Tax</t>
  </si>
  <si>
    <t xml:space="preserve">Escalation / Contingency Allowance</t>
  </si>
  <si>
    <t xml:space="preserve">TOTAL BID</t>
  </si>
  <si>
    <t xml:space="preserve">AWARD RECOMMENDATION:</t>
  </si>
  <si>
    <t xml:space="preserve">MATERIALS &amp; EQUIPMENT PROCUREMENT TRACKER</t>
  </si>
  <si>
    <t xml:space="preserve">Item #</t>
  </si>
  <si>
    <t xml:space="preserve">Description</t>
  </si>
  <si>
    <t xml:space="preserve">Phase</t>
  </si>
  <si>
    <t xml:space="preserve">Supplier / Vendor</t>
  </si>
  <si>
    <t xml:space="preserve">Spec / Drawing Ref</t>
  </si>
  <si>
    <t xml:space="preserve">Qty</t>
  </si>
  <si>
    <t xml:space="preserve">Unit</t>
  </si>
  <si>
    <t xml:space="preserve">Unit Price ($)</t>
  </si>
  <si>
    <t xml:space="preserve">Total PO Value ($)</t>
  </si>
  <si>
    <t xml:space="preserve">PO #</t>
  </si>
  <si>
    <t xml:space="preserve">PO Issued Date</t>
  </si>
  <si>
    <t xml:space="preserve">Promised Delivery</t>
  </si>
  <si>
    <t xml:space="preserve">Required On-Site</t>
  </si>
  <si>
    <t xml:space="preserve">Delivery Status</t>
  </si>
  <si>
    <t xml:space="preserve">Inspection Req?</t>
  </si>
  <si>
    <t xml:space="preserve">Budget Line</t>
  </si>
  <si>
    <t xml:space="preserve">Notes / Issues</t>
  </si>
  <si>
    <t xml:space="preserve">001</t>
  </si>
  <si>
    <t xml:space="preserve">Reactor Pressure Vessel</t>
  </si>
  <si>
    <t xml:space="preserve">06 Nuclear Island</t>
  </si>
  <si>
    <t xml:space="preserve">Long Lead</t>
  </si>
  <si>
    <t xml:space="preserve">TBD</t>
  </si>
  <si>
    <t xml:space="preserve">N-100</t>
  </si>
  <si>
    <t xml:space="preserve">1</t>
  </si>
  <si>
    <t xml:space="preserve">EA</t>
  </si>
  <si>
    <t xml:space="preserve">52</t>
  </si>
  <si>
    <t xml:space="preserve">Not Ordered</t>
  </si>
  <si>
    <t xml:space="preserve">Yes</t>
  </si>
  <si>
    <t xml:space="preserve">06-001</t>
  </si>
  <si>
    <t xml:space="preserve">⚠️ Critical Long Lead</t>
  </si>
  <si>
    <t xml:space="preserve">002</t>
  </si>
  <si>
    <t xml:space="preserve">Main Transformer</t>
  </si>
  <si>
    <t xml:space="preserve">05 Electrical</t>
  </si>
  <si>
    <t xml:space="preserve">E-200</t>
  </si>
  <si>
    <t xml:space="preserve">40</t>
  </si>
  <si>
    <t xml:space="preserve">05-001</t>
  </si>
  <si>
    <t xml:space="preserve">⚠️ Long Lead</t>
  </si>
  <si>
    <t xml:space="preserve">003</t>
  </si>
  <si>
    <t xml:space="preserve">DCS / Control System</t>
  </si>
  <si>
    <t xml:space="preserve">I-300</t>
  </si>
  <si>
    <t xml:space="preserve">LS</t>
  </si>
  <si>
    <t xml:space="preserve">36</t>
  </si>
  <si>
    <t xml:space="preserve">05-002</t>
  </si>
  <si>
    <t xml:space="preserve">004</t>
  </si>
  <si>
    <t xml:space="preserve">Emergency Diesel Generator</t>
  </si>
  <si>
    <t xml:space="preserve">E-210</t>
  </si>
  <si>
    <t xml:space="preserve">2</t>
  </si>
  <si>
    <t xml:space="preserve">30</t>
  </si>
  <si>
    <t xml:space="preserve">05-003</t>
  </si>
  <si>
    <t xml:space="preserve">005</t>
  </si>
  <si>
    <t xml:space="preserve">Heat Exchanger – Primary</t>
  </si>
  <si>
    <t xml:space="preserve">04 Mechanical</t>
  </si>
  <si>
    <t xml:space="preserve">Engineered Equipment</t>
  </si>
  <si>
    <t xml:space="preserve">M-101</t>
  </si>
  <si>
    <t xml:space="preserve">3</t>
  </si>
  <si>
    <t xml:space="preserve">24</t>
  </si>
  <si>
    <t xml:space="preserve">04-001</t>
  </si>
  <si>
    <t xml:space="preserve">006</t>
  </si>
  <si>
    <t xml:space="preserve">Process Pumps – High Temp</t>
  </si>
  <si>
    <t xml:space="preserve">M-110</t>
  </si>
  <si>
    <t xml:space="preserve">6</t>
  </si>
  <si>
    <t xml:space="preserve">20</t>
  </si>
  <si>
    <t xml:space="preserve">04-002</t>
  </si>
  <si>
    <t xml:space="preserve">007</t>
  </si>
  <si>
    <t xml:space="preserve">Structural Steel Package</t>
  </si>
  <si>
    <t xml:space="preserve">03 Structural</t>
  </si>
  <si>
    <t xml:space="preserve">S-100</t>
  </si>
  <si>
    <t xml:space="preserve">16</t>
  </si>
  <si>
    <t xml:space="preserve">No</t>
  </si>
  <si>
    <t xml:space="preserve">03-001</t>
  </si>
  <si>
    <t xml:space="preserve">008</t>
  </si>
  <si>
    <t xml:space="preserve">Nuclear Grade Pipe (Various)</t>
  </si>
  <si>
    <t xml:space="preserve">M-200</t>
  </si>
  <si>
    <t xml:space="preserve">18</t>
  </si>
  <si>
    <t xml:space="preserve">04-003</t>
  </si>
  <si>
    <t xml:space="preserve">009</t>
  </si>
  <si>
    <t xml:space="preserve">Electrical Switchgear</t>
  </si>
  <si>
    <t xml:space="preserve">E-220</t>
  </si>
  <si>
    <t xml:space="preserve">05-004</t>
  </si>
  <si>
    <t xml:space="preserve">010</t>
  </si>
  <si>
    <t xml:space="preserve">HEPA Filtration Units</t>
  </si>
  <si>
    <t xml:space="preserve">07 HVAC</t>
  </si>
  <si>
    <t xml:space="preserve">H-100</t>
  </si>
  <si>
    <t xml:space="preserve">07-001</t>
  </si>
  <si>
    <t xml:space="preserve">Nuclear grade</t>
  </si>
  <si>
    <t xml:space="preserve">011</t>
  </si>
  <si>
    <t xml:space="preserve">Concrete – Structural</t>
  </si>
  <si>
    <t xml:space="preserve">02 Civil</t>
  </si>
  <si>
    <t xml:space="preserve">Bulk Material</t>
  </si>
  <si>
    <t xml:space="preserve">C-100</t>
  </si>
  <si>
    <t xml:space="preserve">CY</t>
  </si>
  <si>
    <t xml:space="preserve">4</t>
  </si>
  <si>
    <t xml:space="preserve">02-001</t>
  </si>
  <si>
    <t xml:space="preserve">012</t>
  </si>
  <si>
    <t xml:space="preserve">Rebar – Structural</t>
  </si>
  <si>
    <t xml:space="preserve">C-101</t>
  </si>
  <si>
    <t xml:space="preserve">Tons</t>
  </si>
  <si>
    <t xml:space="preserve">02-002</t>
  </si>
  <si>
    <t xml:space="preserve">013</t>
  </si>
  <si>
    <t xml:space="preserve">Conduit &amp; Cable Tray</t>
  </si>
  <si>
    <t xml:space="preserve">E-300</t>
  </si>
  <si>
    <t xml:space="preserve">LF</t>
  </si>
  <si>
    <t xml:space="preserve">8</t>
  </si>
  <si>
    <t xml:space="preserve">05-005</t>
  </si>
  <si>
    <t xml:space="preserve">014</t>
  </si>
  <si>
    <t xml:space="preserve">Instrumentation (General)</t>
  </si>
  <si>
    <t xml:space="preserve">I-400</t>
  </si>
  <si>
    <t xml:space="preserve">05-006</t>
  </si>
  <si>
    <t xml:space="preserve">015</t>
  </si>
  <si>
    <t xml:space="preserve">Fire Suppression Equipment</t>
  </si>
  <si>
    <t xml:space="preserve">08 Fire</t>
  </si>
  <si>
    <t xml:space="preserve">FP-100</t>
  </si>
  <si>
    <t xml:space="preserve">08-001</t>
  </si>
  <si>
    <t xml:space="preserve">CHANGE ORDER &amp; CONTRACT MODIFICATION LOG</t>
  </si>
  <si>
    <t xml:space="preserve">Total Approved Change Orders:</t>
  </si>
  <si>
    <t xml:space="preserve">CO #</t>
  </si>
  <si>
    <t xml:space="preserve">Description of Change</t>
  </si>
  <si>
    <t xml:space="preserve">Reason Code</t>
  </si>
  <si>
    <t xml:space="preserve">Submitted Date</t>
  </si>
  <si>
    <t xml:space="preserve">Decision Date</t>
  </si>
  <si>
    <t xml:space="preserve">Original Contract ($)</t>
  </si>
  <si>
    <t xml:space="preserve">CO Amount ($)</t>
  </si>
  <si>
    <t xml:space="preserve">Revised Contract ($)</t>
  </si>
  <si>
    <t xml:space="preserve">Schedule Impact (days)</t>
  </si>
  <si>
    <t xml:space="preserve">Approved By</t>
  </si>
  <si>
    <t xml:space="preserve">Notes</t>
  </si>
  <si>
    <t xml:space="preserve">PROCUREMENT &amp; CONSTRUCTION RISK REGISTER</t>
  </si>
  <si>
    <t xml:space="preserve">Risk ID</t>
  </si>
  <si>
    <t xml:space="preserve">Risk Description</t>
  </si>
  <si>
    <t xml:space="preserve">Probability (1-5)</t>
  </si>
  <si>
    <t xml:space="preserve">Impact (1-5)</t>
  </si>
  <si>
    <t xml:space="preserve">Risk Score</t>
  </si>
  <si>
    <t xml:space="preserve">Mitigation Action</t>
  </si>
  <si>
    <t xml:space="preserve">Contingency Plan</t>
  </si>
  <si>
    <t xml:space="preserve">Due Date</t>
  </si>
  <si>
    <t xml:space="preserve">Cost Exposure ($)</t>
  </si>
  <si>
    <t xml:space="preserve">Schedule Exposure (days)</t>
  </si>
  <si>
    <t xml:space="preserve">R-001</t>
  </si>
  <si>
    <t xml:space="preserve">Reactor vessel delivery delay (52-wk lead)</t>
  </si>
  <si>
    <t xml:space="preserve">Supply Chain</t>
  </si>
  <si>
    <t xml:space="preserve">Secure slot with 3 qualified vendors; issue LOI immediately</t>
  </si>
  <si>
    <t xml:space="preserve">Identify alternate vessel design</t>
  </si>
  <si>
    <t xml:space="preserve">Open</t>
  </si>
  <si>
    <t xml:space="preserve">R-002</t>
  </si>
  <si>
    <t xml:space="preserve">Main transformer lead time 40+ wks</t>
  </si>
  <si>
    <t xml:space="preserve">Issue RFQ immediately; evaluate refurbished unit</t>
  </si>
  <si>
    <t xml:space="preserve">Pre-identify temporary power solution</t>
  </si>
  <si>
    <t xml:space="preserve">R-003</t>
  </si>
  <si>
    <t xml:space="preserve">Unexpected geotechnical conditions at pilot site</t>
  </si>
  <si>
    <t xml:space="preserve">Technical</t>
  </si>
  <si>
    <t xml:space="preserve">Complete full geotech investigation before bid issue</t>
  </si>
  <si>
    <t xml:space="preserve">Carry contingency in foundations budget</t>
  </si>
  <si>
    <t xml:space="preserve">R-004</t>
  </si>
  <si>
    <t xml:space="preserve">All</t>
  </si>
  <si>
    <t xml:space="preserve">Skilled craft labor shortage in Utah</t>
  </si>
  <si>
    <t xml:space="preserve">Early engagement with trade unions; consider traveling crews</t>
  </si>
  <si>
    <t xml:space="preserve">Budget craft labor premium</t>
  </si>
  <si>
    <t xml:space="preserve">PM</t>
  </si>
  <si>
    <t xml:space="preserve">R-005</t>
  </si>
  <si>
    <t xml:space="preserve">NRC licensing delay</t>
  </si>
  <si>
    <t xml:space="preserve">Regulatory/NRC</t>
  </si>
  <si>
    <t xml:space="preserve">Maintain proactive NRC engagement; pre-application meetings</t>
  </si>
  <si>
    <t xml:space="preserve">Build schedule float into nuclear scope</t>
  </si>
  <si>
    <t xml:space="preserve">R-006</t>
  </si>
  <si>
    <t xml:space="preserve">Nuclear-grade pipe certification lead times</t>
  </si>
  <si>
    <t xml:space="preserve">Identify qualified mills early; consider pre-buy</t>
  </si>
  <si>
    <t xml:space="preserve">Evaluate acceptable alternates with engineering</t>
  </si>
  <si>
    <t xml:space="preserve">R-007</t>
  </si>
  <si>
    <t xml:space="preserve">Single-source subcontractor failure</t>
  </si>
  <si>
    <t xml:space="preserve">Subcontractor Performance</t>
  </si>
  <si>
    <t xml:space="preserve">Qualify 2+ contractors per critical scope</t>
  </si>
  <si>
    <t xml:space="preserve">Maintain backup vendor list</t>
  </si>
  <si>
    <t xml:space="preserve">R-008</t>
  </si>
  <si>
    <t xml:space="preserve">10 Commissioning</t>
  </si>
  <si>
    <t xml:space="preserve">Startup complexity exceeds schedule</t>
  </si>
  <si>
    <t xml:space="preserve">Schedule</t>
  </si>
  <si>
    <t xml:space="preserve">Develop detailed commissioning plan 6 months early</t>
  </si>
  <si>
    <t xml:space="preserve">Add schedule contingency buffer</t>
  </si>
  <si>
    <t xml:space="preserve">SUBCONTRACTOR &amp; SUPPLIER PREQUALIFICATION LOG</t>
  </si>
  <si>
    <t xml:space="preserve">Company Name</t>
  </si>
  <si>
    <t xml:space="preserve">Contact</t>
  </si>
  <si>
    <t xml:space="preserve">DUNS/EIN</t>
  </si>
  <si>
    <t xml:space="preserve">Years in Business</t>
  </si>
  <si>
    <t xml:space="preserve">Annual Revenue ($M)</t>
  </si>
  <si>
    <t xml:space="preserve">EMR (Safety Rate)</t>
  </si>
  <si>
    <t xml:space="preserve">OSHA Recordable Rate</t>
  </si>
  <si>
    <t xml:space="preserve">Bonding Capacity ($M)</t>
  </si>
  <si>
    <t xml:space="preserve">Insurance – GL</t>
  </si>
  <si>
    <t xml:space="preserve">Insurance – WC</t>
  </si>
  <si>
    <t xml:space="preserve">Nuclear-Grade Certified?</t>
  </si>
  <si>
    <t xml:space="preserve">References (3 req)</t>
  </si>
  <si>
    <t xml:space="preserve">Approved Scopes</t>
  </si>
  <si>
    <t xml:space="preserve">Expiry Date</t>
  </si>
  <si>
    <t xml:space="preserve">CONSTRUCTION RESPONSIBILITY MATRIX (RACI)</t>
  </si>
  <si>
    <t xml:space="preserve">R = Responsible  |  A = Accountable  |  C = Consulted  |  I = Informed</t>
  </si>
  <si>
    <t xml:space="preserve">Activity / Work Package</t>
  </si>
  <si>
    <t xml:space="preserve">Dir Projects &amp; Procurement</t>
  </si>
  <si>
    <t xml:space="preserve">Construction Mgr</t>
  </si>
  <si>
    <t xml:space="preserve">Civil/Struct Engr</t>
  </si>
  <si>
    <t xml:space="preserve">Elec/I&amp;C Engr</t>
  </si>
  <si>
    <t xml:space="preserve">Finance/Cost Ctrl</t>
  </si>
  <si>
    <t xml:space="preserve">QA/QC Mgr</t>
  </si>
  <si>
    <t xml:space="preserve">Field Superintendent</t>
  </si>
  <si>
    <t xml:space="preserve">PROCUREMENT</t>
  </si>
  <si>
    <t xml:space="preserve">Subcontractor Sourcing &amp; Vetting</t>
  </si>
  <si>
    <t xml:space="preserve">A/R</t>
  </si>
  <si>
    <t xml:space="preserve">C</t>
  </si>
  <si>
    <t xml:space="preserve">I</t>
  </si>
  <si>
    <t xml:space="preserve">Bid Package Preparation</t>
  </si>
  <si>
    <t xml:space="preserve">Bid Evaluation &amp; Leveling</t>
  </si>
  <si>
    <t xml:space="preserve">Contract Negotiation &amp; Award</t>
  </si>
  <si>
    <t xml:space="preserve">Long-Lead Equipment Ordering</t>
  </si>
  <si>
    <t xml:space="preserve">A</t>
  </si>
  <si>
    <t xml:space="preserve">Material Delivery Coordination</t>
  </si>
  <si>
    <t xml:space="preserve">R</t>
  </si>
  <si>
    <t xml:space="preserve">Change Order Management</t>
  </si>
  <si>
    <t xml:space="preserve">CONSTRUCTION</t>
  </si>
  <si>
    <t xml:space="preserve">Site Preparation &amp; Earthwork</t>
  </si>
  <si>
    <t xml:space="preserve">Nuclear Island Installation</t>
  </si>
  <si>
    <t xml:space="preserve">CONTROLS &amp; COMPLIANCE</t>
  </si>
  <si>
    <t xml:space="preserve">Budget &amp; Cost Control</t>
  </si>
  <si>
    <t xml:space="preserve">Schedule Management</t>
  </si>
  <si>
    <t xml:space="preserve">Safety Program</t>
  </si>
  <si>
    <t xml:space="preserve">Quality Assurance</t>
  </si>
  <si>
    <t xml:space="preserve">NRC/Regulatory Compliance</t>
  </si>
  <si>
    <t xml:space="preserve">Subcontractor Performance Mgmt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</si>
</sst>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\$#,##0\ ;&quot;($&quot;#,##0\);\-"/>
    <numFmt numFmtId="167" formatCode="0.0%"/>
    <numFmt numFmtId="168" formatCode="0%"/>
    <numFmt numFmtId="169" formatCode="mm/dd/yyyy"/>
    <numFmt numFmtId="170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i val="true"/>
      <sz val="9"/>
      <name val="Arial"/>
      <family val="0"/>
      <charset val="1"/>
    </font>
    <font>
      <b val="true"/>
      <sz val="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9"/>
      <color rgb="FF375623"/>
      <name val="Arial"/>
      <family val="0"/>
      <charset val="1"/>
    </font>
    <font>
      <sz val="9"/>
      <color rgb="FFE97B2E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9"/>
      <color rgb="FF0000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1B3A5C"/>
        <bgColor rgb="FF33339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2E6DA4"/>
        <bgColor rgb="FF3366FF"/>
      </patternFill>
    </fill>
    <fill>
      <patternFill patternType="solid">
        <fgColor rgb="FFE97B2E"/>
        <bgColor rgb="FFFF8080"/>
      </patternFill>
    </fill>
    <fill>
      <patternFill patternType="solid">
        <fgColor rgb="FFDAEEF3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 diagonalUp="false" diagonalDown="false"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5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5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color rgb="FF375623"/>
      </font>
      <fill>
        <patternFill>
          <bgColor rgb="FFC6EFCE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1"/>
        <color rgb="FF9C0006"/>
      </font>
      <fill>
        <patternFill>
          <bgColor rgb="FFFFCCCC"/>
        </patternFill>
      </fill>
    </dxf>
    <dxf>
      <font>
        <b val="1"/>
        <color rgb="FF375623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AEEF3"/>
      <rgbColor rgb="FF660066"/>
      <rgbColor rgb="FFFF8080"/>
      <rgbColor rgb="FF2E6DA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E97B2E"/>
      <rgbColor rgb="FF595959"/>
      <rgbColor rgb="FF969696"/>
      <rgbColor rgb="FF1B3A5C"/>
      <rgbColor rgb="FF339966"/>
      <rgbColor rgb="FF0D1B2A"/>
      <rgbColor rgb="FF333300"/>
      <rgbColor rgb="FF9C57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80"/>
    <col collapsed="false" customWidth="true" hidden="false" outlineLevel="0" max="10" min="3" style="0" width="8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4" customFormat="false" ht="19.5" hidden="false" customHeight="true" outlineLevel="0" collapsed="false">
      <c r="A4" s="2" t="s">
        <v>1</v>
      </c>
      <c r="B4" s="2" t="s">
        <v>2</v>
      </c>
    </row>
    <row r="5" customFormat="false" ht="39.75" hidden="false" customHeight="true" outlineLevel="0" collapsed="false">
      <c r="A5" s="3" t="s">
        <v>3</v>
      </c>
      <c r="B5" s="4" t="s">
        <v>4</v>
      </c>
      <c r="C5" s="4"/>
      <c r="D5" s="4"/>
      <c r="E5" s="4"/>
      <c r="F5" s="4"/>
      <c r="G5" s="4"/>
      <c r="H5" s="4"/>
      <c r="I5" s="4"/>
      <c r="J5" s="4"/>
    </row>
    <row r="6" customFormat="false" ht="39.75" hidden="false" customHeight="true" outlineLevel="0" collapsed="false">
      <c r="A6" s="5" t="s">
        <v>5</v>
      </c>
      <c r="B6" s="6" t="s">
        <v>6</v>
      </c>
      <c r="C6" s="6"/>
      <c r="D6" s="6"/>
      <c r="E6" s="6"/>
      <c r="F6" s="6"/>
      <c r="G6" s="6"/>
      <c r="H6" s="6"/>
      <c r="I6" s="6"/>
      <c r="J6" s="6"/>
    </row>
    <row r="7" customFormat="false" ht="39.75" hidden="false" customHeight="true" outlineLevel="0" collapsed="false">
      <c r="A7" s="3" t="s">
        <v>7</v>
      </c>
      <c r="B7" s="4" t="s">
        <v>8</v>
      </c>
      <c r="C7" s="4"/>
      <c r="D7" s="4"/>
      <c r="E7" s="4"/>
      <c r="F7" s="4"/>
      <c r="G7" s="4"/>
      <c r="H7" s="4"/>
      <c r="I7" s="4"/>
      <c r="J7" s="4"/>
    </row>
    <row r="8" customFormat="false" ht="39.75" hidden="false" customHeight="true" outlineLevel="0" collapsed="false">
      <c r="A8" s="5" t="s">
        <v>9</v>
      </c>
      <c r="B8" s="6" t="s">
        <v>10</v>
      </c>
      <c r="C8" s="6"/>
      <c r="D8" s="6"/>
      <c r="E8" s="6"/>
      <c r="F8" s="6"/>
      <c r="G8" s="6"/>
      <c r="H8" s="6"/>
      <c r="I8" s="6"/>
      <c r="J8" s="6"/>
    </row>
    <row r="9" customFormat="false" ht="39.75" hidden="false" customHeight="true" outlineLevel="0" collapsed="false">
      <c r="A9" s="3" t="s">
        <v>11</v>
      </c>
      <c r="B9" s="4" t="s">
        <v>12</v>
      </c>
      <c r="C9" s="4"/>
      <c r="D9" s="4"/>
      <c r="E9" s="4"/>
      <c r="F9" s="4"/>
      <c r="G9" s="4"/>
      <c r="H9" s="4"/>
      <c r="I9" s="4"/>
      <c r="J9" s="4"/>
    </row>
    <row r="10" customFormat="false" ht="39.75" hidden="false" customHeight="true" outlineLevel="0" collapsed="false">
      <c r="A10" s="5" t="s">
        <v>13</v>
      </c>
      <c r="B10" s="6" t="s">
        <v>14</v>
      </c>
      <c r="C10" s="6"/>
      <c r="D10" s="6"/>
      <c r="E10" s="6"/>
      <c r="F10" s="6"/>
      <c r="G10" s="6"/>
      <c r="H10" s="6"/>
      <c r="I10" s="6"/>
      <c r="J10" s="6"/>
    </row>
    <row r="11" customFormat="false" ht="39.75" hidden="false" customHeight="true" outlineLevel="0" collapsed="false">
      <c r="A11" s="3" t="s">
        <v>15</v>
      </c>
      <c r="B11" s="4" t="s">
        <v>16</v>
      </c>
      <c r="C11" s="4"/>
      <c r="D11" s="4"/>
      <c r="E11" s="4"/>
      <c r="F11" s="4"/>
      <c r="G11" s="4"/>
      <c r="H11" s="4"/>
      <c r="I11" s="4"/>
      <c r="J11" s="4"/>
    </row>
    <row r="12" customFormat="false" ht="39.75" hidden="false" customHeight="true" outlineLevel="0" collapsed="false">
      <c r="A12" s="5" t="s">
        <v>17</v>
      </c>
      <c r="B12" s="6" t="s">
        <v>18</v>
      </c>
      <c r="C12" s="6"/>
      <c r="D12" s="6"/>
      <c r="E12" s="6"/>
      <c r="F12" s="6"/>
      <c r="G12" s="6"/>
      <c r="H12" s="6"/>
      <c r="I12" s="6"/>
      <c r="J12" s="6"/>
    </row>
    <row r="15" customFormat="false" ht="15" hidden="false" customHeight="true" outlineLevel="0" collapsed="false">
      <c r="A15" s="7" t="s">
        <v>19</v>
      </c>
      <c r="B15" s="7"/>
      <c r="C15" s="7"/>
      <c r="D15" s="7"/>
      <c r="E15" s="7"/>
      <c r="F15" s="7"/>
      <c r="G15" s="7"/>
      <c r="H15" s="7"/>
      <c r="I15" s="7"/>
      <c r="J15" s="7"/>
    </row>
    <row r="16" customFormat="false" ht="18" hidden="false" customHeight="true" outlineLevel="0" collapsed="false">
      <c r="A16" s="8" t="s">
        <v>20</v>
      </c>
      <c r="B16" s="9" t="s">
        <v>21</v>
      </c>
      <c r="C16" s="9"/>
      <c r="D16" s="9"/>
      <c r="E16" s="9"/>
      <c r="F16" s="9"/>
      <c r="G16" s="9"/>
      <c r="H16" s="9"/>
      <c r="I16" s="9"/>
      <c r="J16" s="9"/>
    </row>
    <row r="17" customFormat="false" ht="18" hidden="false" customHeight="true" outlineLevel="0" collapsed="false">
      <c r="A17" s="8" t="s">
        <v>22</v>
      </c>
      <c r="B17" s="9" t="s">
        <v>23</v>
      </c>
      <c r="C17" s="9"/>
      <c r="D17" s="9"/>
      <c r="E17" s="9"/>
      <c r="F17" s="9"/>
      <c r="G17" s="9"/>
      <c r="H17" s="9"/>
      <c r="I17" s="9"/>
      <c r="J17" s="9"/>
    </row>
    <row r="18" customFormat="false" ht="18" hidden="false" customHeight="true" outlineLevel="0" collapsed="false">
      <c r="A18" s="8" t="s">
        <v>24</v>
      </c>
      <c r="B18" s="9" t="s">
        <v>25</v>
      </c>
      <c r="C18" s="9"/>
      <c r="D18" s="9"/>
      <c r="E18" s="9"/>
      <c r="F18" s="9"/>
      <c r="G18" s="9"/>
      <c r="H18" s="9"/>
      <c r="I18" s="9"/>
      <c r="J18" s="9"/>
    </row>
    <row r="19" customFormat="false" ht="18" hidden="false" customHeight="true" outlineLevel="0" collapsed="false">
      <c r="A19" s="8" t="s">
        <v>26</v>
      </c>
      <c r="B19" s="9" t="s">
        <v>27</v>
      </c>
      <c r="C19" s="9"/>
      <c r="D19" s="9"/>
      <c r="E19" s="9"/>
      <c r="F19" s="9"/>
      <c r="G19" s="9"/>
      <c r="H19" s="9"/>
      <c r="I19" s="9"/>
      <c r="J19" s="9"/>
    </row>
    <row r="20" customFormat="false" ht="18" hidden="false" customHeight="true" outlineLevel="0" collapsed="false">
      <c r="A20" s="8" t="s">
        <v>28</v>
      </c>
      <c r="B20" s="9" t="s">
        <v>29</v>
      </c>
      <c r="C20" s="9"/>
      <c r="D20" s="9"/>
      <c r="E20" s="9"/>
      <c r="F20" s="9"/>
      <c r="G20" s="9"/>
      <c r="H20" s="9"/>
      <c r="I20" s="9"/>
      <c r="J20" s="9"/>
    </row>
    <row r="21" customFormat="false" ht="18" hidden="false" customHeight="true" outlineLevel="0" collapsed="false">
      <c r="A21" s="8" t="s">
        <v>30</v>
      </c>
      <c r="B21" s="9" t="s">
        <v>31</v>
      </c>
      <c r="C21" s="9"/>
      <c r="D21" s="9"/>
      <c r="E21" s="9"/>
      <c r="F21" s="9"/>
      <c r="G21" s="9"/>
      <c r="H21" s="9"/>
      <c r="I21" s="9"/>
      <c r="J21" s="9"/>
    </row>
  </sheetData>
  <mergeCells count="16">
    <mergeCell ref="A1:J2"/>
    <mergeCell ref="B5:J5"/>
    <mergeCell ref="B6:J6"/>
    <mergeCell ref="B7:J7"/>
    <mergeCell ref="B8:J8"/>
    <mergeCell ref="B9:J9"/>
    <mergeCell ref="B10:J10"/>
    <mergeCell ref="B11:J11"/>
    <mergeCell ref="B12:J12"/>
    <mergeCell ref="A15:J15"/>
    <mergeCell ref="B16:J16"/>
    <mergeCell ref="B17:J17"/>
    <mergeCell ref="B18:J18"/>
    <mergeCell ref="B19:J19"/>
    <mergeCell ref="B20:J20"/>
    <mergeCell ref="B21:J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3"/>
    <col collapsed="false" customWidth="true" hidden="false" outlineLevel="0" max="20" min="3" style="0" width="9"/>
  </cols>
  <sheetData>
    <row r="1" customFormat="false" ht="30" hidden="false" customHeight="true" outlineLevel="0" collapsed="false">
      <c r="B1" s="10" t="s">
        <v>32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customFormat="false" ht="30" hidden="false" customHeight="true" outlineLevel="0" collapsed="false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9.5" hidden="false" customHeight="true" outlineLevel="0" collapsed="false">
      <c r="B3" s="11" t="s">
        <v>33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5" customFormat="false" ht="21.75" hidden="false" customHeight="true" outlineLevel="0" collapsed="false">
      <c r="B5" s="12" t="s">
        <v>34</v>
      </c>
      <c r="C5" s="12"/>
      <c r="D5" s="12"/>
      <c r="E5" s="12"/>
      <c r="F5" s="12"/>
      <c r="G5" s="12"/>
      <c r="H5" s="12"/>
      <c r="I5" s="13" t="s">
        <v>35</v>
      </c>
      <c r="J5" s="13"/>
      <c r="K5" s="13"/>
      <c r="L5" s="13"/>
      <c r="M5" s="13"/>
      <c r="N5" s="13"/>
      <c r="O5" s="14" t="s">
        <v>36</v>
      </c>
      <c r="P5" s="14"/>
      <c r="Q5" s="14"/>
      <c r="R5" s="14"/>
      <c r="S5" s="14"/>
      <c r="T5" s="14"/>
    </row>
    <row r="6" customFormat="false" ht="21.75" hidden="false" customHeight="true" outlineLevel="0" collapsed="false">
      <c r="B6" s="15" t="n">
        <f aca="false">'📋 Contractor Register'!T3</f>
        <v>0</v>
      </c>
      <c r="C6" s="15"/>
      <c r="D6" s="15"/>
      <c r="E6" s="15"/>
      <c r="F6" s="15"/>
      <c r="G6" s="15"/>
      <c r="H6" s="15"/>
      <c r="I6" s="16" t="n">
        <f aca="false">'📋 Contractor Register'!T4</f>
        <v>0</v>
      </c>
      <c r="J6" s="16"/>
      <c r="K6" s="16"/>
      <c r="L6" s="16"/>
      <c r="M6" s="16"/>
      <c r="N6" s="16"/>
      <c r="O6" s="17" t="n">
        <f aca="false">'📋 Contractor Register'!T5</f>
        <v>0</v>
      </c>
      <c r="P6" s="17"/>
      <c r="Q6" s="17"/>
      <c r="R6" s="17"/>
      <c r="S6" s="17"/>
      <c r="T6" s="17"/>
    </row>
    <row r="7" customFormat="false" ht="21.75" hidden="false" customHeight="true" outlineLevel="0" collapsed="false"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</row>
    <row r="8" customFormat="false" ht="21.75" hidden="false" customHeight="true" outlineLevel="0" collapsed="false"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7"/>
      <c r="P8" s="17"/>
      <c r="Q8" s="17"/>
      <c r="R8" s="17"/>
      <c r="S8" s="17"/>
      <c r="T8" s="17"/>
    </row>
    <row r="9" customFormat="false" ht="21.75" hidden="false" customHeight="true" outlineLevel="0" collapsed="false">
      <c r="B9" s="18"/>
      <c r="C9" s="18"/>
      <c r="D9" s="18"/>
      <c r="E9" s="18"/>
      <c r="F9" s="18"/>
      <c r="G9" s="18"/>
      <c r="H9" s="18"/>
      <c r="I9" s="19"/>
      <c r="J9" s="19"/>
      <c r="K9" s="19"/>
      <c r="L9" s="19"/>
      <c r="M9" s="19"/>
      <c r="N9" s="19"/>
      <c r="O9" s="20"/>
      <c r="P9" s="20"/>
      <c r="Q9" s="20"/>
      <c r="R9" s="20"/>
      <c r="S9" s="20"/>
      <c r="T9" s="20"/>
    </row>
    <row r="11" customFormat="false" ht="19.5" hidden="false" customHeight="true" outlineLevel="0" collapsed="false">
      <c r="B11" s="21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customFormat="false" ht="15" hidden="false" customHeight="true" outlineLevel="0" collapsed="false">
      <c r="B12" s="22" t="s">
        <v>38</v>
      </c>
      <c r="C12" s="22"/>
      <c r="D12" s="22"/>
      <c r="E12" s="22"/>
      <c r="F12" s="22" t="s">
        <v>39</v>
      </c>
      <c r="G12" s="22"/>
      <c r="H12" s="22" t="s">
        <v>40</v>
      </c>
      <c r="I12" s="22"/>
      <c r="J12" s="22" t="s">
        <v>41</v>
      </c>
      <c r="K12" s="22"/>
      <c r="L12" s="22" t="s">
        <v>42</v>
      </c>
      <c r="M12" s="22"/>
      <c r="N12" s="22" t="s">
        <v>43</v>
      </c>
      <c r="O12" s="22"/>
      <c r="P12" s="22" t="s">
        <v>44</v>
      </c>
      <c r="Q12" s="22"/>
      <c r="R12" s="22"/>
      <c r="S12" s="22"/>
      <c r="T12" s="22"/>
    </row>
    <row r="13" customFormat="false" ht="18" hidden="false" customHeight="true" outlineLevel="0" collapsed="false">
      <c r="B13" s="23" t="s">
        <v>45</v>
      </c>
      <c r="C13" s="23"/>
      <c r="D13" s="23"/>
      <c r="E13" s="23"/>
      <c r="F13" s="24" t="n">
        <v>0</v>
      </c>
      <c r="G13" s="24"/>
      <c r="H13" s="24" t="n">
        <v>0</v>
      </c>
      <c r="I13" s="24"/>
      <c r="J13" s="24" t="n">
        <v>0</v>
      </c>
      <c r="K13" s="24"/>
      <c r="L13" s="25" t="n">
        <f aca="false">F13-H13</f>
        <v>0</v>
      </c>
      <c r="M13" s="25"/>
      <c r="N13" s="26" t="n">
        <f aca="false">IFERROR(J13/F13,0)</f>
        <v>0</v>
      </c>
      <c r="O13" s="26"/>
      <c r="P13" s="27" t="str">
        <f aca="false">IF(N13&gt;=1,"✅ Complete",IF(N13&gt;0.5,"🔄 In Progress",IF(F13&gt;0,"⏳ Pending","—")))</f>
        <v>—</v>
      </c>
      <c r="Q13" s="27"/>
      <c r="R13" s="27"/>
      <c r="S13" s="27"/>
      <c r="T13" s="27"/>
    </row>
    <row r="14" customFormat="false" ht="18" hidden="false" customHeight="true" outlineLevel="0" collapsed="false">
      <c r="B14" s="28" t="s">
        <v>46</v>
      </c>
      <c r="C14" s="28"/>
      <c r="D14" s="28"/>
      <c r="E14" s="28"/>
      <c r="F14" s="29" t="n">
        <v>0</v>
      </c>
      <c r="G14" s="29"/>
      <c r="H14" s="29" t="n">
        <v>0</v>
      </c>
      <c r="I14" s="29"/>
      <c r="J14" s="29" t="n">
        <v>0</v>
      </c>
      <c r="K14" s="29"/>
      <c r="L14" s="30" t="n">
        <f aca="false">F14-H14</f>
        <v>0</v>
      </c>
      <c r="M14" s="30"/>
      <c r="N14" s="31" t="n">
        <f aca="false">IFERROR(J14/F14,0)</f>
        <v>0</v>
      </c>
      <c r="O14" s="31"/>
      <c r="P14" s="32" t="str">
        <f aca="false">IF(N14&gt;=1,"✅ Complete",IF(N14&gt;0.5,"🔄 In Progress",IF(F14&gt;0,"⏳ Pending","—")))</f>
        <v>—</v>
      </c>
      <c r="Q14" s="32"/>
      <c r="R14" s="32"/>
      <c r="S14" s="32"/>
      <c r="T14" s="32"/>
    </row>
    <row r="15" customFormat="false" ht="18" hidden="false" customHeight="true" outlineLevel="0" collapsed="false">
      <c r="B15" s="23" t="s">
        <v>47</v>
      </c>
      <c r="C15" s="23"/>
      <c r="D15" s="23"/>
      <c r="E15" s="23"/>
      <c r="F15" s="24" t="n">
        <v>0</v>
      </c>
      <c r="G15" s="24"/>
      <c r="H15" s="24" t="n">
        <v>0</v>
      </c>
      <c r="I15" s="24"/>
      <c r="J15" s="24" t="n">
        <v>0</v>
      </c>
      <c r="K15" s="24"/>
      <c r="L15" s="25" t="n">
        <f aca="false">F15-H15</f>
        <v>0</v>
      </c>
      <c r="M15" s="25"/>
      <c r="N15" s="26" t="n">
        <f aca="false">IFERROR(J15/F15,0)</f>
        <v>0</v>
      </c>
      <c r="O15" s="26"/>
      <c r="P15" s="27" t="str">
        <f aca="false">IF(N15&gt;=1,"✅ Complete",IF(N15&gt;0.5,"🔄 In Progress",IF(F15&gt;0,"⏳ Pending","—")))</f>
        <v>—</v>
      </c>
      <c r="Q15" s="27"/>
      <c r="R15" s="27"/>
      <c r="S15" s="27"/>
      <c r="T15" s="27"/>
    </row>
    <row r="16" customFormat="false" ht="18" hidden="false" customHeight="true" outlineLevel="0" collapsed="false">
      <c r="B16" s="28" t="s">
        <v>48</v>
      </c>
      <c r="C16" s="28"/>
      <c r="D16" s="28"/>
      <c r="E16" s="28"/>
      <c r="F16" s="29" t="n">
        <v>0</v>
      </c>
      <c r="G16" s="29"/>
      <c r="H16" s="29" t="n">
        <v>0</v>
      </c>
      <c r="I16" s="29"/>
      <c r="J16" s="29" t="n">
        <v>0</v>
      </c>
      <c r="K16" s="29"/>
      <c r="L16" s="30" t="n">
        <f aca="false">F16-H16</f>
        <v>0</v>
      </c>
      <c r="M16" s="30"/>
      <c r="N16" s="31" t="n">
        <f aca="false">IFERROR(J16/F16,0)</f>
        <v>0</v>
      </c>
      <c r="O16" s="31"/>
      <c r="P16" s="32" t="str">
        <f aca="false">IF(N16&gt;=1,"✅ Complete",IF(N16&gt;0.5,"🔄 In Progress",IF(F16&gt;0,"⏳ Pending","—")))</f>
        <v>—</v>
      </c>
      <c r="Q16" s="32"/>
      <c r="R16" s="32"/>
      <c r="S16" s="32"/>
      <c r="T16" s="32"/>
    </row>
    <row r="17" customFormat="false" ht="18" hidden="false" customHeight="true" outlineLevel="0" collapsed="false">
      <c r="B17" s="23" t="s">
        <v>49</v>
      </c>
      <c r="C17" s="23"/>
      <c r="D17" s="23"/>
      <c r="E17" s="23"/>
      <c r="F17" s="24" t="n">
        <v>0</v>
      </c>
      <c r="G17" s="24"/>
      <c r="H17" s="24" t="n">
        <v>0</v>
      </c>
      <c r="I17" s="24"/>
      <c r="J17" s="24" t="n">
        <v>0</v>
      </c>
      <c r="K17" s="24"/>
      <c r="L17" s="25" t="n">
        <f aca="false">F17-H17</f>
        <v>0</v>
      </c>
      <c r="M17" s="25"/>
      <c r="N17" s="26" t="n">
        <f aca="false">IFERROR(J17/F17,0)</f>
        <v>0</v>
      </c>
      <c r="O17" s="26"/>
      <c r="P17" s="27" t="str">
        <f aca="false">IF(N17&gt;=1,"✅ Complete",IF(N17&gt;0.5,"🔄 In Progress",IF(F17&gt;0,"⏳ Pending","—")))</f>
        <v>—</v>
      </c>
      <c r="Q17" s="27"/>
      <c r="R17" s="27"/>
      <c r="S17" s="27"/>
      <c r="T17" s="27"/>
    </row>
    <row r="18" customFormat="false" ht="18" hidden="false" customHeight="true" outlineLevel="0" collapsed="false">
      <c r="B18" s="28" t="s">
        <v>50</v>
      </c>
      <c r="C18" s="28"/>
      <c r="D18" s="28"/>
      <c r="E18" s="28"/>
      <c r="F18" s="29" t="n">
        <v>0</v>
      </c>
      <c r="G18" s="29"/>
      <c r="H18" s="29" t="n">
        <v>0</v>
      </c>
      <c r="I18" s="29"/>
      <c r="J18" s="29" t="n">
        <v>0</v>
      </c>
      <c r="K18" s="29"/>
      <c r="L18" s="30" t="n">
        <f aca="false">F18-H18</f>
        <v>0</v>
      </c>
      <c r="M18" s="30"/>
      <c r="N18" s="31" t="n">
        <f aca="false">IFERROR(J18/F18,0)</f>
        <v>0</v>
      </c>
      <c r="O18" s="31"/>
      <c r="P18" s="32" t="str">
        <f aca="false">IF(N18&gt;=1,"✅ Complete",IF(N18&gt;0.5,"🔄 In Progress",IF(F18&gt;0,"⏳ Pending","—")))</f>
        <v>—</v>
      </c>
      <c r="Q18" s="32"/>
      <c r="R18" s="32"/>
      <c r="S18" s="32"/>
      <c r="T18" s="32"/>
    </row>
    <row r="19" customFormat="false" ht="18" hidden="false" customHeight="true" outlineLevel="0" collapsed="false">
      <c r="B19" s="23" t="s">
        <v>51</v>
      </c>
      <c r="C19" s="23"/>
      <c r="D19" s="23"/>
      <c r="E19" s="23"/>
      <c r="F19" s="24" t="n">
        <v>0</v>
      </c>
      <c r="G19" s="24"/>
      <c r="H19" s="24" t="n">
        <v>0</v>
      </c>
      <c r="I19" s="24"/>
      <c r="J19" s="24" t="n">
        <v>0</v>
      </c>
      <c r="K19" s="24"/>
      <c r="L19" s="25" t="n">
        <f aca="false">F19-H19</f>
        <v>0</v>
      </c>
      <c r="M19" s="25"/>
      <c r="N19" s="26" t="n">
        <f aca="false">IFERROR(J19/F19,0)</f>
        <v>0</v>
      </c>
      <c r="O19" s="26"/>
      <c r="P19" s="27" t="str">
        <f aca="false">IF(N19&gt;=1,"✅ Complete",IF(N19&gt;0.5,"🔄 In Progress",IF(F19&gt;0,"⏳ Pending","—")))</f>
        <v>—</v>
      </c>
      <c r="Q19" s="27"/>
      <c r="R19" s="27"/>
      <c r="S19" s="27"/>
      <c r="T19" s="27"/>
    </row>
    <row r="20" customFormat="false" ht="18" hidden="false" customHeight="true" outlineLevel="0" collapsed="false">
      <c r="B20" s="28" t="s">
        <v>52</v>
      </c>
      <c r="C20" s="28"/>
      <c r="D20" s="28"/>
      <c r="E20" s="28"/>
      <c r="F20" s="29" t="n">
        <v>0</v>
      </c>
      <c r="G20" s="29"/>
      <c r="H20" s="29" t="n">
        <v>0</v>
      </c>
      <c r="I20" s="29"/>
      <c r="J20" s="29" t="n">
        <v>0</v>
      </c>
      <c r="K20" s="29"/>
      <c r="L20" s="30" t="n">
        <f aca="false">F20-H20</f>
        <v>0</v>
      </c>
      <c r="M20" s="30"/>
      <c r="N20" s="31" t="n">
        <f aca="false">IFERROR(J20/F20,0)</f>
        <v>0</v>
      </c>
      <c r="O20" s="31"/>
      <c r="P20" s="32" t="str">
        <f aca="false">IF(N20&gt;=1,"✅ Complete",IF(N20&gt;0.5,"🔄 In Progress",IF(F20&gt;0,"⏳ Pending","—")))</f>
        <v>—</v>
      </c>
      <c r="Q20" s="32"/>
      <c r="R20" s="32"/>
      <c r="S20" s="32"/>
      <c r="T20" s="32"/>
    </row>
    <row r="21" customFormat="false" ht="18" hidden="false" customHeight="true" outlineLevel="0" collapsed="false">
      <c r="B21" s="23" t="s">
        <v>53</v>
      </c>
      <c r="C21" s="23"/>
      <c r="D21" s="23"/>
      <c r="E21" s="23"/>
      <c r="F21" s="24" t="n">
        <v>0</v>
      </c>
      <c r="G21" s="24"/>
      <c r="H21" s="24" t="n">
        <v>0</v>
      </c>
      <c r="I21" s="24"/>
      <c r="J21" s="24" t="n">
        <v>0</v>
      </c>
      <c r="K21" s="24"/>
      <c r="L21" s="25" t="n">
        <f aca="false">F21-H21</f>
        <v>0</v>
      </c>
      <c r="M21" s="25"/>
      <c r="N21" s="26" t="n">
        <f aca="false">IFERROR(J21/F21,0)</f>
        <v>0</v>
      </c>
      <c r="O21" s="26"/>
      <c r="P21" s="27" t="str">
        <f aca="false">IF(N21&gt;=1,"✅ Complete",IF(N21&gt;0.5,"🔄 In Progress",IF(F21&gt;0,"⏳ Pending","—")))</f>
        <v>—</v>
      </c>
      <c r="Q21" s="27"/>
      <c r="R21" s="27"/>
      <c r="S21" s="27"/>
      <c r="T21" s="27"/>
    </row>
    <row r="22" customFormat="false" ht="18" hidden="false" customHeight="true" outlineLevel="0" collapsed="false">
      <c r="B22" s="28" t="s">
        <v>54</v>
      </c>
      <c r="C22" s="28"/>
      <c r="D22" s="28"/>
      <c r="E22" s="28"/>
      <c r="F22" s="29" t="n">
        <v>0</v>
      </c>
      <c r="G22" s="29"/>
      <c r="H22" s="29" t="n">
        <v>0</v>
      </c>
      <c r="I22" s="29"/>
      <c r="J22" s="29" t="n">
        <v>0</v>
      </c>
      <c r="K22" s="29"/>
      <c r="L22" s="30" t="n">
        <f aca="false">F22-H22</f>
        <v>0</v>
      </c>
      <c r="M22" s="30"/>
      <c r="N22" s="31" t="n">
        <f aca="false">IFERROR(J22/F22,0)</f>
        <v>0</v>
      </c>
      <c r="O22" s="31"/>
      <c r="P22" s="32" t="str">
        <f aca="false">IF(N22&gt;=1,"✅ Complete",IF(N22&gt;0.5,"🔄 In Progress",IF(F22&gt;0,"⏳ Pending","—")))</f>
        <v>—</v>
      </c>
      <c r="Q22" s="32"/>
      <c r="R22" s="32"/>
      <c r="S22" s="32"/>
      <c r="T22" s="32"/>
    </row>
    <row r="23" customFormat="false" ht="18" hidden="false" customHeight="true" outlineLevel="0" collapsed="false">
      <c r="B23" s="23" t="s">
        <v>55</v>
      </c>
      <c r="C23" s="23"/>
      <c r="D23" s="23"/>
      <c r="E23" s="23"/>
      <c r="F23" s="24" t="n">
        <v>0</v>
      </c>
      <c r="G23" s="24"/>
      <c r="H23" s="24" t="n">
        <v>0</v>
      </c>
      <c r="I23" s="24"/>
      <c r="J23" s="24" t="n">
        <v>0</v>
      </c>
      <c r="K23" s="24"/>
      <c r="L23" s="25" t="n">
        <f aca="false">F23-H23</f>
        <v>0</v>
      </c>
      <c r="M23" s="25"/>
      <c r="N23" s="26" t="n">
        <f aca="false">IFERROR(J23/F23,0)</f>
        <v>0</v>
      </c>
      <c r="O23" s="26"/>
      <c r="P23" s="27" t="str">
        <f aca="false">IF(N23&gt;=1,"✅ Complete",IF(N23&gt;0.5,"🔄 In Progress",IF(F23&gt;0,"⏳ Pending","—")))</f>
        <v>—</v>
      </c>
      <c r="Q23" s="27"/>
      <c r="R23" s="27"/>
      <c r="S23" s="27"/>
      <c r="T23" s="27"/>
    </row>
    <row r="24" customFormat="false" ht="18" hidden="false" customHeight="true" outlineLevel="0" collapsed="false">
      <c r="B24" s="28" t="s">
        <v>56</v>
      </c>
      <c r="C24" s="28"/>
      <c r="D24" s="28"/>
      <c r="E24" s="28"/>
      <c r="F24" s="29" t="n">
        <v>0</v>
      </c>
      <c r="G24" s="29"/>
      <c r="H24" s="29" t="n">
        <v>0</v>
      </c>
      <c r="I24" s="29"/>
      <c r="J24" s="29" t="n">
        <v>0</v>
      </c>
      <c r="K24" s="29"/>
      <c r="L24" s="30" t="n">
        <f aca="false">F24-H24</f>
        <v>0</v>
      </c>
      <c r="M24" s="30"/>
      <c r="N24" s="31" t="n">
        <f aca="false">IFERROR(J24/F24,0)</f>
        <v>0</v>
      </c>
      <c r="O24" s="31"/>
      <c r="P24" s="32" t="str">
        <f aca="false">IF(N24&gt;=1,"✅ Complete",IF(N24&gt;0.5,"🔄 In Progress",IF(F24&gt;0,"⏳ Pending","—")))</f>
        <v>—</v>
      </c>
      <c r="Q24" s="32"/>
      <c r="R24" s="32"/>
      <c r="S24" s="32"/>
      <c r="T24" s="32"/>
    </row>
    <row r="25" customFormat="false" ht="19.5" hidden="false" customHeight="true" outlineLevel="0" collapsed="false">
      <c r="B25" s="33" t="s">
        <v>57</v>
      </c>
      <c r="C25" s="33"/>
      <c r="D25" s="33"/>
      <c r="E25" s="33"/>
      <c r="F25" s="34" t="n">
        <f aca="false">SUM(F13:F24)</f>
        <v>0</v>
      </c>
      <c r="G25" s="34"/>
      <c r="H25" s="34" t="n">
        <f aca="false">SUM(H13:H24)</f>
        <v>0</v>
      </c>
      <c r="I25" s="34"/>
      <c r="J25" s="34" t="n">
        <f aca="false">SUM(J13:J24)</f>
        <v>0</v>
      </c>
      <c r="K25" s="34"/>
      <c r="L25" s="34" t="n">
        <f aca="false">SUM(L13:L24)</f>
        <v>0</v>
      </c>
      <c r="M25" s="34"/>
      <c r="N25" s="35" t="n">
        <f aca="false">IFERROR(J25/F25,0)</f>
        <v>0</v>
      </c>
      <c r="O25" s="35"/>
      <c r="P25" s="36"/>
      <c r="Q25" s="36"/>
      <c r="R25" s="36"/>
      <c r="S25" s="36"/>
      <c r="T25" s="36"/>
    </row>
    <row r="27" customFormat="false" ht="15" hidden="false" customHeight="true" outlineLevel="0" collapsed="false">
      <c r="B27" s="37" t="s">
        <v>58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customFormat="false" ht="22.35" hidden="false" customHeight="true" outlineLevel="0" collapsed="false">
      <c r="B28" s="38" t="s">
        <v>59</v>
      </c>
      <c r="C28" s="38"/>
      <c r="D28" s="38" t="s">
        <v>60</v>
      </c>
      <c r="E28" s="38"/>
      <c r="F28" s="38" t="s">
        <v>61</v>
      </c>
      <c r="G28" s="38"/>
      <c r="H28" s="38" t="s">
        <v>62</v>
      </c>
      <c r="I28" s="38"/>
      <c r="J28" s="38" t="s">
        <v>63</v>
      </c>
      <c r="K28" s="38"/>
      <c r="L28" s="38" t="s">
        <v>64</v>
      </c>
      <c r="M28" s="38"/>
      <c r="N28" s="38" t="s">
        <v>44</v>
      </c>
      <c r="O28" s="38"/>
      <c r="P28" s="38" t="s">
        <v>65</v>
      </c>
      <c r="Q28" s="38"/>
      <c r="R28" s="38"/>
      <c r="S28" s="38"/>
      <c r="T28" s="38"/>
    </row>
    <row r="29" customFormat="false" ht="15.75" hidden="false" customHeight="true" outlineLevel="0" collapsed="false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customFormat="false" ht="15.75" hidden="false" customHeight="true" outlineLevel="0" collapsed="false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customFormat="false" ht="15.75" hidden="false" customHeight="true" outlineLevel="0" collapsed="false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2" customFormat="false" ht="15.75" hidden="false" customHeight="true" outlineLevel="0" collapsed="false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customFormat="false" ht="15.75" hidden="false" customHeight="true" outlineLevel="0" collapsed="false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customFormat="false" ht="15.75" hidden="false" customHeight="true" outlineLevel="0" collapsed="false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customFormat="false" ht="15.75" hidden="false" customHeight="true" outlineLevel="0" collapsed="false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</sheetData>
  <mergeCells count="175">
    <mergeCell ref="B1:T2"/>
    <mergeCell ref="B3:T3"/>
    <mergeCell ref="B5:H5"/>
    <mergeCell ref="I5:N5"/>
    <mergeCell ref="O5:T5"/>
    <mergeCell ref="B6:H8"/>
    <mergeCell ref="I6:N8"/>
    <mergeCell ref="O6:T8"/>
    <mergeCell ref="B9:H9"/>
    <mergeCell ref="I9:N9"/>
    <mergeCell ref="O9:T9"/>
    <mergeCell ref="B11:T11"/>
    <mergeCell ref="B12:E12"/>
    <mergeCell ref="F12:G12"/>
    <mergeCell ref="H12:I12"/>
    <mergeCell ref="J12:K12"/>
    <mergeCell ref="L12:M12"/>
    <mergeCell ref="N12:O12"/>
    <mergeCell ref="P12:T12"/>
    <mergeCell ref="B13:E13"/>
    <mergeCell ref="F13:G13"/>
    <mergeCell ref="H13:I13"/>
    <mergeCell ref="J13:K13"/>
    <mergeCell ref="L13:M13"/>
    <mergeCell ref="N13:O13"/>
    <mergeCell ref="P13:T13"/>
    <mergeCell ref="B14:E14"/>
    <mergeCell ref="F14:G14"/>
    <mergeCell ref="H14:I14"/>
    <mergeCell ref="J14:K14"/>
    <mergeCell ref="L14:M14"/>
    <mergeCell ref="N14:O14"/>
    <mergeCell ref="P14:T14"/>
    <mergeCell ref="B15:E15"/>
    <mergeCell ref="F15:G15"/>
    <mergeCell ref="H15:I15"/>
    <mergeCell ref="J15:K15"/>
    <mergeCell ref="L15:M15"/>
    <mergeCell ref="N15:O15"/>
    <mergeCell ref="P15:T15"/>
    <mergeCell ref="B16:E16"/>
    <mergeCell ref="F16:G16"/>
    <mergeCell ref="H16:I16"/>
    <mergeCell ref="J16:K16"/>
    <mergeCell ref="L16:M16"/>
    <mergeCell ref="N16:O16"/>
    <mergeCell ref="P16:T16"/>
    <mergeCell ref="B17:E17"/>
    <mergeCell ref="F17:G17"/>
    <mergeCell ref="H17:I17"/>
    <mergeCell ref="J17:K17"/>
    <mergeCell ref="L17:M17"/>
    <mergeCell ref="N17:O17"/>
    <mergeCell ref="P17:T17"/>
    <mergeCell ref="B18:E18"/>
    <mergeCell ref="F18:G18"/>
    <mergeCell ref="H18:I18"/>
    <mergeCell ref="J18:K18"/>
    <mergeCell ref="L18:M18"/>
    <mergeCell ref="N18:O18"/>
    <mergeCell ref="P18:T18"/>
    <mergeCell ref="B19:E19"/>
    <mergeCell ref="F19:G19"/>
    <mergeCell ref="H19:I19"/>
    <mergeCell ref="J19:K19"/>
    <mergeCell ref="L19:M19"/>
    <mergeCell ref="N19:O19"/>
    <mergeCell ref="P19:T19"/>
    <mergeCell ref="B20:E20"/>
    <mergeCell ref="F20:G20"/>
    <mergeCell ref="H20:I20"/>
    <mergeCell ref="J20:K20"/>
    <mergeCell ref="L20:M20"/>
    <mergeCell ref="N20:O20"/>
    <mergeCell ref="P20:T20"/>
    <mergeCell ref="B21:E21"/>
    <mergeCell ref="F21:G21"/>
    <mergeCell ref="H21:I21"/>
    <mergeCell ref="J21:K21"/>
    <mergeCell ref="L21:M21"/>
    <mergeCell ref="N21:O21"/>
    <mergeCell ref="P21:T21"/>
    <mergeCell ref="B22:E22"/>
    <mergeCell ref="F22:G22"/>
    <mergeCell ref="H22:I22"/>
    <mergeCell ref="J22:K22"/>
    <mergeCell ref="L22:M22"/>
    <mergeCell ref="N22:O22"/>
    <mergeCell ref="P22:T22"/>
    <mergeCell ref="B23:E23"/>
    <mergeCell ref="F23:G23"/>
    <mergeCell ref="H23:I23"/>
    <mergeCell ref="J23:K23"/>
    <mergeCell ref="L23:M23"/>
    <mergeCell ref="N23:O23"/>
    <mergeCell ref="P23:T23"/>
    <mergeCell ref="B24:E24"/>
    <mergeCell ref="F24:G24"/>
    <mergeCell ref="H24:I24"/>
    <mergeCell ref="J24:K24"/>
    <mergeCell ref="L24:M24"/>
    <mergeCell ref="N24:O24"/>
    <mergeCell ref="P24:T24"/>
    <mergeCell ref="B25:E25"/>
    <mergeCell ref="F25:G25"/>
    <mergeCell ref="H25:I25"/>
    <mergeCell ref="J25:K25"/>
    <mergeCell ref="L25:M25"/>
    <mergeCell ref="N25:O25"/>
    <mergeCell ref="P25:T25"/>
    <mergeCell ref="B27:T27"/>
    <mergeCell ref="B28:C28"/>
    <mergeCell ref="D28:E28"/>
    <mergeCell ref="F28:G28"/>
    <mergeCell ref="H28:I28"/>
    <mergeCell ref="J28:K28"/>
    <mergeCell ref="L28:M28"/>
    <mergeCell ref="N28:O28"/>
    <mergeCell ref="P28:T28"/>
    <mergeCell ref="B29:C29"/>
    <mergeCell ref="D29:E29"/>
    <mergeCell ref="F29:G29"/>
    <mergeCell ref="H29:I29"/>
    <mergeCell ref="J29:K29"/>
    <mergeCell ref="L29:M29"/>
    <mergeCell ref="N29:O29"/>
    <mergeCell ref="P29:T29"/>
    <mergeCell ref="B30:C30"/>
    <mergeCell ref="D30:E30"/>
    <mergeCell ref="F30:G30"/>
    <mergeCell ref="H30:I30"/>
    <mergeCell ref="J30:K30"/>
    <mergeCell ref="L30:M30"/>
    <mergeCell ref="N30:O30"/>
    <mergeCell ref="P30:T30"/>
    <mergeCell ref="B31:C31"/>
    <mergeCell ref="D31:E31"/>
    <mergeCell ref="F31:G31"/>
    <mergeCell ref="H31:I31"/>
    <mergeCell ref="J31:K31"/>
    <mergeCell ref="L31:M31"/>
    <mergeCell ref="N31:O31"/>
    <mergeCell ref="P31:T31"/>
    <mergeCell ref="B32:C32"/>
    <mergeCell ref="D32:E32"/>
    <mergeCell ref="F32:G32"/>
    <mergeCell ref="H32:I32"/>
    <mergeCell ref="J32:K32"/>
    <mergeCell ref="L32:M32"/>
    <mergeCell ref="N32:O32"/>
    <mergeCell ref="P32:T32"/>
    <mergeCell ref="B33:C33"/>
    <mergeCell ref="D33:E33"/>
    <mergeCell ref="F33:G33"/>
    <mergeCell ref="H33:I33"/>
    <mergeCell ref="J33:K33"/>
    <mergeCell ref="L33:M33"/>
    <mergeCell ref="N33:O33"/>
    <mergeCell ref="P33:T33"/>
    <mergeCell ref="B34:C34"/>
    <mergeCell ref="D34:E34"/>
    <mergeCell ref="F34:G34"/>
    <mergeCell ref="H34:I34"/>
    <mergeCell ref="J34:K34"/>
    <mergeCell ref="L34:M34"/>
    <mergeCell ref="N34:O34"/>
    <mergeCell ref="P34:T34"/>
    <mergeCell ref="B35:C35"/>
    <mergeCell ref="D35:E35"/>
    <mergeCell ref="F35:G35"/>
    <mergeCell ref="H35:I35"/>
    <mergeCell ref="J35:K35"/>
    <mergeCell ref="L35:M35"/>
    <mergeCell ref="N35:O35"/>
    <mergeCell ref="P35:T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28"/>
    <col collapsed="false" customWidth="true" hidden="false" outlineLevel="0" max="4" min="4" style="0" width="25"/>
    <col collapsed="false" customWidth="true" hidden="false" outlineLevel="0" max="5" min="5" style="0" width="20"/>
    <col collapsed="false" customWidth="true" hidden="false" outlineLevel="0" max="6" min="6" style="0" width="18"/>
    <col collapsed="false" customWidth="true" hidden="false" outlineLevel="0" max="7" min="7" style="0" width="14"/>
    <col collapsed="false" customWidth="true" hidden="false" outlineLevel="0" max="8" min="8" style="0" width="26"/>
    <col collapsed="false" customWidth="true" hidden="false" outlineLevel="0" max="9" min="9" style="0" width="11"/>
    <col collapsed="false" customWidth="true" hidden="false" outlineLevel="0" max="11" min="10" style="0" width="14"/>
    <col collapsed="false" customWidth="true" hidden="false" outlineLevel="0" max="13" min="12" style="0" width="13"/>
    <col collapsed="false" customWidth="true" hidden="false" outlineLevel="0" max="14" min="14" style="0" width="16"/>
    <col collapsed="false" customWidth="true" hidden="false" outlineLevel="0" max="15" min="15" style="0" width="12"/>
    <col collapsed="false" customWidth="true" hidden="false" outlineLevel="0" max="16" min="16" style="0" width="16"/>
    <col collapsed="false" customWidth="true" hidden="false" outlineLevel="0" max="19" min="17" style="0" width="14"/>
    <col collapsed="false" customWidth="true" hidden="false" outlineLevel="0" max="21" min="20" style="0" width="20"/>
    <col collapsed="false" customWidth="true" hidden="false" outlineLevel="0" max="22" min="22" style="0" width="12"/>
    <col collapsed="false" customWidth="true" hidden="false" outlineLevel="0" max="23" min="23" style="0" width="30"/>
    <col collapsed="false" customWidth="true" hidden="false" outlineLevel="0" max="24" min="24" style="0" width="18"/>
  </cols>
  <sheetData>
    <row r="1" customFormat="false" ht="27.75" hidden="false" customHeight="true" outlineLevel="0" collapsed="false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5" hidden="false" customHeight="false" outlineLevel="0" collapsed="false">
      <c r="A3" s="41" t="s">
        <v>67</v>
      </c>
      <c r="T3" s="42" t="n">
        <f aca="false">SUMIF(L5:L500,"Awarded",N5:N500)</f>
        <v>0</v>
      </c>
    </row>
    <row r="4" customFormat="false" ht="15" hidden="false" customHeight="false" outlineLevel="0" collapsed="false">
      <c r="A4" s="41" t="s">
        <v>68</v>
      </c>
      <c r="T4" s="42" t="n">
        <f aca="false">SUMIF(L5:L500,"&lt;&gt;",N5:N500)</f>
        <v>0</v>
      </c>
    </row>
    <row r="5" customFormat="false" ht="15" hidden="false" customHeight="false" outlineLevel="0" collapsed="false">
      <c r="A5" s="41" t="s">
        <v>69</v>
      </c>
      <c r="T5" s="43" t="n">
        <f aca="false">T3-T4</f>
        <v>0</v>
      </c>
    </row>
    <row r="7" customFormat="false" ht="39.75" hidden="false" customHeight="true" outlineLevel="0" collapsed="false">
      <c r="A7" s="44" t="s">
        <v>70</v>
      </c>
      <c r="B7" s="44" t="s">
        <v>38</v>
      </c>
      <c r="C7" s="44" t="s">
        <v>71</v>
      </c>
      <c r="D7" s="44" t="s">
        <v>72</v>
      </c>
      <c r="E7" s="44" t="s">
        <v>73</v>
      </c>
      <c r="F7" s="44" t="s">
        <v>74</v>
      </c>
      <c r="G7" s="44" t="s">
        <v>75</v>
      </c>
      <c r="H7" s="44" t="s">
        <v>76</v>
      </c>
      <c r="I7" s="44" t="s">
        <v>77</v>
      </c>
      <c r="J7" s="44" t="s">
        <v>78</v>
      </c>
      <c r="K7" s="44" t="s">
        <v>79</v>
      </c>
      <c r="L7" s="44" t="s">
        <v>80</v>
      </c>
      <c r="M7" s="44" t="s">
        <v>81</v>
      </c>
      <c r="N7" s="44" t="s">
        <v>82</v>
      </c>
      <c r="O7" s="44" t="s">
        <v>83</v>
      </c>
      <c r="P7" s="44" t="s">
        <v>84</v>
      </c>
      <c r="Q7" s="44" t="s">
        <v>85</v>
      </c>
      <c r="R7" s="44" t="s">
        <v>86</v>
      </c>
      <c r="S7" s="44" t="s">
        <v>87</v>
      </c>
      <c r="T7" s="44" t="s">
        <v>88</v>
      </c>
      <c r="U7" s="44" t="s">
        <v>89</v>
      </c>
      <c r="V7" s="44" t="s">
        <v>90</v>
      </c>
      <c r="W7" s="44" t="s">
        <v>91</v>
      </c>
      <c r="X7" s="44" t="s">
        <v>92</v>
      </c>
    </row>
    <row r="8" customFormat="false" ht="15.75" hidden="false" customHeight="true" outlineLevel="0" collapsed="false">
      <c r="A8" s="45" t="s">
        <v>93</v>
      </c>
      <c r="B8" s="45" t="s">
        <v>94</v>
      </c>
      <c r="C8" s="45" t="s">
        <v>95</v>
      </c>
      <c r="D8" s="45"/>
      <c r="E8" s="45"/>
      <c r="F8" s="45"/>
      <c r="G8" s="45"/>
      <c r="H8" s="45"/>
      <c r="I8" s="45"/>
      <c r="J8" s="45"/>
      <c r="K8" s="45"/>
      <c r="L8" s="45" t="s">
        <v>96</v>
      </c>
      <c r="M8" s="45"/>
      <c r="N8" s="46"/>
      <c r="O8" s="47" t="s">
        <v>97</v>
      </c>
      <c r="P8" s="48" t="n">
        <f aca="false">IFERROR(N8*O8,0)</f>
        <v>0</v>
      </c>
      <c r="Q8" s="45" t="s">
        <v>98</v>
      </c>
      <c r="R8" s="45"/>
      <c r="S8" s="45"/>
      <c r="T8" s="45"/>
      <c r="U8" s="45"/>
      <c r="V8" s="45"/>
      <c r="W8" s="45"/>
      <c r="X8" s="45" t="s">
        <v>99</v>
      </c>
    </row>
    <row r="9" customFormat="false" ht="15.75" hidden="false" customHeight="true" outlineLevel="0" collapsed="false">
      <c r="A9" s="49" t="s">
        <v>93</v>
      </c>
      <c r="B9" s="49" t="s">
        <v>94</v>
      </c>
      <c r="C9" s="49" t="s">
        <v>100</v>
      </c>
      <c r="D9" s="49"/>
      <c r="E9" s="49"/>
      <c r="F9" s="49"/>
      <c r="G9" s="49"/>
      <c r="H9" s="49"/>
      <c r="I9" s="49"/>
      <c r="J9" s="49"/>
      <c r="K9" s="49"/>
      <c r="L9" s="49" t="s">
        <v>96</v>
      </c>
      <c r="M9" s="49"/>
      <c r="N9" s="50"/>
      <c r="O9" s="51" t="s">
        <v>97</v>
      </c>
      <c r="P9" s="52" t="n">
        <f aca="false">IFERROR(N9*O9,0)</f>
        <v>0</v>
      </c>
      <c r="Q9" s="49" t="s">
        <v>98</v>
      </c>
      <c r="R9" s="49"/>
      <c r="S9" s="49"/>
      <c r="T9" s="49"/>
      <c r="U9" s="49"/>
      <c r="V9" s="49"/>
      <c r="W9" s="49"/>
      <c r="X9" s="49" t="s">
        <v>99</v>
      </c>
    </row>
    <row r="10" customFormat="false" ht="15.75" hidden="false" customHeight="true" outlineLevel="0" collapsed="false">
      <c r="A10" s="45" t="s">
        <v>93</v>
      </c>
      <c r="B10" s="45" t="s">
        <v>94</v>
      </c>
      <c r="C10" s="45" t="s">
        <v>101</v>
      </c>
      <c r="D10" s="45"/>
      <c r="E10" s="45"/>
      <c r="F10" s="45"/>
      <c r="G10" s="45"/>
      <c r="H10" s="45"/>
      <c r="I10" s="45"/>
      <c r="J10" s="45"/>
      <c r="K10" s="45"/>
      <c r="L10" s="45" t="s">
        <v>96</v>
      </c>
      <c r="M10" s="45"/>
      <c r="N10" s="46"/>
      <c r="O10" s="47" t="s">
        <v>97</v>
      </c>
      <c r="P10" s="48" t="n">
        <f aca="false">IFERROR(N10*O10,0)</f>
        <v>0</v>
      </c>
      <c r="Q10" s="45" t="s">
        <v>98</v>
      </c>
      <c r="R10" s="45"/>
      <c r="S10" s="45"/>
      <c r="T10" s="45"/>
      <c r="U10" s="45"/>
      <c r="V10" s="45"/>
      <c r="W10" s="45"/>
      <c r="X10" s="45" t="s">
        <v>102</v>
      </c>
    </row>
    <row r="11" customFormat="false" ht="15.75" hidden="false" customHeight="true" outlineLevel="0" collapsed="false">
      <c r="A11" s="49" t="s">
        <v>103</v>
      </c>
      <c r="B11" s="49" t="s">
        <v>104</v>
      </c>
      <c r="C11" s="49" t="s">
        <v>105</v>
      </c>
      <c r="D11" s="49"/>
      <c r="E11" s="49"/>
      <c r="F11" s="49"/>
      <c r="G11" s="49"/>
      <c r="H11" s="49"/>
      <c r="I11" s="49"/>
      <c r="J11" s="49"/>
      <c r="K11" s="49"/>
      <c r="L11" s="49" t="s">
        <v>96</v>
      </c>
      <c r="M11" s="49"/>
      <c r="N11" s="50"/>
      <c r="O11" s="51" t="s">
        <v>106</v>
      </c>
      <c r="P11" s="52" t="n">
        <f aca="false">IFERROR(N11*O11,0)</f>
        <v>0</v>
      </c>
      <c r="Q11" s="49" t="s">
        <v>98</v>
      </c>
      <c r="R11" s="49"/>
      <c r="S11" s="49"/>
      <c r="T11" s="49"/>
      <c r="U11" s="49"/>
      <c r="V11" s="49"/>
      <c r="W11" s="49"/>
      <c r="X11" s="49" t="s">
        <v>107</v>
      </c>
    </row>
    <row r="12" customFormat="false" ht="15.75" hidden="false" customHeight="true" outlineLevel="0" collapsed="false">
      <c r="A12" s="45" t="s">
        <v>103</v>
      </c>
      <c r="B12" s="45" t="s">
        <v>104</v>
      </c>
      <c r="C12" s="45" t="s">
        <v>108</v>
      </c>
      <c r="D12" s="45"/>
      <c r="E12" s="45"/>
      <c r="F12" s="45"/>
      <c r="G12" s="45"/>
      <c r="H12" s="45"/>
      <c r="I12" s="45"/>
      <c r="J12" s="45"/>
      <c r="K12" s="45"/>
      <c r="L12" s="45" t="s">
        <v>96</v>
      </c>
      <c r="M12" s="45"/>
      <c r="N12" s="46"/>
      <c r="O12" s="47" t="s">
        <v>97</v>
      </c>
      <c r="P12" s="48" t="n">
        <f aca="false">IFERROR(N12*O12,0)</f>
        <v>0</v>
      </c>
      <c r="Q12" s="45" t="s">
        <v>109</v>
      </c>
      <c r="R12" s="45"/>
      <c r="S12" s="45"/>
      <c r="T12" s="45"/>
      <c r="U12" s="45"/>
      <c r="V12" s="45"/>
      <c r="W12" s="45"/>
      <c r="X12" s="45" t="s">
        <v>107</v>
      </c>
    </row>
    <row r="13" customFormat="false" ht="15.75" hidden="false" customHeight="true" outlineLevel="0" collapsed="false">
      <c r="A13" s="49" t="s">
        <v>103</v>
      </c>
      <c r="B13" s="49" t="s">
        <v>104</v>
      </c>
      <c r="C13" s="49" t="s">
        <v>110</v>
      </c>
      <c r="D13" s="49"/>
      <c r="E13" s="49"/>
      <c r="F13" s="49"/>
      <c r="G13" s="49"/>
      <c r="H13" s="49"/>
      <c r="I13" s="49"/>
      <c r="J13" s="49"/>
      <c r="K13" s="49"/>
      <c r="L13" s="49" t="s">
        <v>96</v>
      </c>
      <c r="M13" s="49"/>
      <c r="N13" s="50"/>
      <c r="O13" s="51" t="s">
        <v>97</v>
      </c>
      <c r="P13" s="52" t="n">
        <f aca="false">IFERROR(N13*O13,0)</f>
        <v>0</v>
      </c>
      <c r="Q13" s="49" t="s">
        <v>98</v>
      </c>
      <c r="R13" s="49"/>
      <c r="S13" s="49"/>
      <c r="T13" s="49"/>
      <c r="U13" s="49"/>
      <c r="V13" s="49"/>
      <c r="W13" s="49"/>
      <c r="X13" s="49" t="s">
        <v>107</v>
      </c>
    </row>
    <row r="14" customFormat="false" ht="15.75" hidden="false" customHeight="true" outlineLevel="0" collapsed="false">
      <c r="A14" s="45" t="s">
        <v>103</v>
      </c>
      <c r="B14" s="45" t="s">
        <v>104</v>
      </c>
      <c r="C14" s="45" t="s">
        <v>111</v>
      </c>
      <c r="D14" s="45"/>
      <c r="E14" s="45"/>
      <c r="F14" s="45"/>
      <c r="G14" s="45"/>
      <c r="H14" s="45"/>
      <c r="I14" s="45"/>
      <c r="J14" s="45"/>
      <c r="K14" s="45"/>
      <c r="L14" s="45" t="s">
        <v>96</v>
      </c>
      <c r="M14" s="45"/>
      <c r="N14" s="46"/>
      <c r="O14" s="47" t="s">
        <v>97</v>
      </c>
      <c r="P14" s="48" t="n">
        <f aca="false">IFERROR(N14*O14,0)</f>
        <v>0</v>
      </c>
      <c r="Q14" s="45" t="s">
        <v>98</v>
      </c>
      <c r="R14" s="45"/>
      <c r="S14" s="45"/>
      <c r="T14" s="45"/>
      <c r="U14" s="45"/>
      <c r="V14" s="45"/>
      <c r="W14" s="45"/>
      <c r="X14" s="45" t="s">
        <v>107</v>
      </c>
    </row>
    <row r="15" customFormat="false" ht="15.75" hidden="false" customHeight="true" outlineLevel="0" collapsed="false">
      <c r="A15" s="49" t="s">
        <v>112</v>
      </c>
      <c r="B15" s="49" t="s">
        <v>113</v>
      </c>
      <c r="C15" s="49" t="s">
        <v>114</v>
      </c>
      <c r="D15" s="49"/>
      <c r="E15" s="49"/>
      <c r="F15" s="49"/>
      <c r="G15" s="49"/>
      <c r="H15" s="49"/>
      <c r="I15" s="49"/>
      <c r="J15" s="49"/>
      <c r="K15" s="49"/>
      <c r="L15" s="49" t="s">
        <v>96</v>
      </c>
      <c r="M15" s="49"/>
      <c r="N15" s="50"/>
      <c r="O15" s="51" t="s">
        <v>97</v>
      </c>
      <c r="P15" s="52" t="n">
        <f aca="false">IFERROR(N15*O15,0)</f>
        <v>0</v>
      </c>
      <c r="Q15" s="49" t="s">
        <v>98</v>
      </c>
      <c r="R15" s="49"/>
      <c r="S15" s="49"/>
      <c r="T15" s="49"/>
      <c r="U15" s="49"/>
      <c r="V15" s="49"/>
      <c r="W15" s="49"/>
      <c r="X15" s="49" t="s">
        <v>115</v>
      </c>
    </row>
    <row r="16" customFormat="false" ht="15.75" hidden="false" customHeight="true" outlineLevel="0" collapsed="false">
      <c r="A16" s="45" t="s">
        <v>112</v>
      </c>
      <c r="B16" s="45" t="s">
        <v>113</v>
      </c>
      <c r="C16" s="45" t="s">
        <v>116</v>
      </c>
      <c r="D16" s="45"/>
      <c r="E16" s="45"/>
      <c r="F16" s="45"/>
      <c r="G16" s="45"/>
      <c r="H16" s="45"/>
      <c r="I16" s="45"/>
      <c r="J16" s="45"/>
      <c r="K16" s="45"/>
      <c r="L16" s="45" t="s">
        <v>96</v>
      </c>
      <c r="M16" s="45"/>
      <c r="N16" s="46"/>
      <c r="O16" s="47" t="s">
        <v>97</v>
      </c>
      <c r="P16" s="48" t="n">
        <f aca="false">IFERROR(N16*O16,0)</f>
        <v>0</v>
      </c>
      <c r="Q16" s="45" t="s">
        <v>98</v>
      </c>
      <c r="R16" s="45"/>
      <c r="S16" s="45"/>
      <c r="T16" s="45"/>
      <c r="U16" s="45"/>
      <c r="V16" s="45"/>
      <c r="W16" s="45"/>
      <c r="X16" s="45" t="s">
        <v>115</v>
      </c>
    </row>
    <row r="17" customFormat="false" ht="15.75" hidden="false" customHeight="true" outlineLevel="0" collapsed="false">
      <c r="A17" s="49" t="s">
        <v>112</v>
      </c>
      <c r="B17" s="49" t="s">
        <v>113</v>
      </c>
      <c r="C17" s="49" t="s">
        <v>117</v>
      </c>
      <c r="D17" s="49"/>
      <c r="E17" s="49"/>
      <c r="F17" s="49"/>
      <c r="G17" s="49"/>
      <c r="H17" s="49"/>
      <c r="I17" s="49"/>
      <c r="J17" s="49"/>
      <c r="K17" s="49"/>
      <c r="L17" s="49" t="s">
        <v>96</v>
      </c>
      <c r="M17" s="49"/>
      <c r="N17" s="50"/>
      <c r="O17" s="51" t="s">
        <v>97</v>
      </c>
      <c r="P17" s="52" t="n">
        <f aca="false">IFERROR(N17*O17,0)</f>
        <v>0</v>
      </c>
      <c r="Q17" s="49" t="s">
        <v>98</v>
      </c>
      <c r="R17" s="49"/>
      <c r="S17" s="49"/>
      <c r="T17" s="49"/>
      <c r="U17" s="49"/>
      <c r="V17" s="49"/>
      <c r="W17" s="49"/>
      <c r="X17" s="49" t="s">
        <v>115</v>
      </c>
    </row>
    <row r="18" customFormat="false" ht="15.75" hidden="false" customHeight="true" outlineLevel="0" collapsed="false">
      <c r="A18" s="45" t="s">
        <v>112</v>
      </c>
      <c r="B18" s="45" t="s">
        <v>113</v>
      </c>
      <c r="C18" s="45" t="s">
        <v>118</v>
      </c>
      <c r="D18" s="45"/>
      <c r="E18" s="45"/>
      <c r="F18" s="45"/>
      <c r="G18" s="45"/>
      <c r="H18" s="45"/>
      <c r="I18" s="45"/>
      <c r="J18" s="45"/>
      <c r="K18" s="45"/>
      <c r="L18" s="45" t="s">
        <v>96</v>
      </c>
      <c r="M18" s="45"/>
      <c r="N18" s="46"/>
      <c r="O18" s="47" t="s">
        <v>97</v>
      </c>
      <c r="P18" s="48" t="n">
        <f aca="false">IFERROR(N18*O18,0)</f>
        <v>0</v>
      </c>
      <c r="Q18" s="45" t="s">
        <v>98</v>
      </c>
      <c r="R18" s="45"/>
      <c r="S18" s="45"/>
      <c r="T18" s="45"/>
      <c r="U18" s="45"/>
      <c r="V18" s="45"/>
      <c r="W18" s="45"/>
      <c r="X18" s="45" t="s">
        <v>119</v>
      </c>
    </row>
    <row r="19" customFormat="false" ht="15.75" hidden="false" customHeight="true" outlineLevel="0" collapsed="false">
      <c r="A19" s="49" t="s">
        <v>112</v>
      </c>
      <c r="B19" s="49" t="s">
        <v>113</v>
      </c>
      <c r="C19" s="49" t="s">
        <v>120</v>
      </c>
      <c r="D19" s="49"/>
      <c r="E19" s="49"/>
      <c r="F19" s="49"/>
      <c r="G19" s="49"/>
      <c r="H19" s="49"/>
      <c r="I19" s="49"/>
      <c r="J19" s="49"/>
      <c r="K19" s="49"/>
      <c r="L19" s="49" t="s">
        <v>96</v>
      </c>
      <c r="M19" s="49"/>
      <c r="N19" s="50"/>
      <c r="O19" s="51" t="s">
        <v>97</v>
      </c>
      <c r="P19" s="52" t="n">
        <f aca="false">IFERROR(N19*O19,0)</f>
        <v>0</v>
      </c>
      <c r="Q19" s="49" t="s">
        <v>98</v>
      </c>
      <c r="R19" s="49"/>
      <c r="S19" s="49"/>
      <c r="T19" s="49"/>
      <c r="U19" s="49"/>
      <c r="V19" s="49"/>
      <c r="W19" s="49"/>
      <c r="X19" s="49" t="s">
        <v>119</v>
      </c>
    </row>
    <row r="20" customFormat="false" ht="15.75" hidden="false" customHeight="true" outlineLevel="0" collapsed="false">
      <c r="A20" s="45" t="s">
        <v>121</v>
      </c>
      <c r="B20" s="45" t="s">
        <v>122</v>
      </c>
      <c r="C20" s="45" t="s">
        <v>123</v>
      </c>
      <c r="D20" s="45"/>
      <c r="E20" s="45"/>
      <c r="F20" s="45"/>
      <c r="G20" s="45"/>
      <c r="H20" s="45"/>
      <c r="I20" s="45"/>
      <c r="J20" s="45"/>
      <c r="K20" s="45"/>
      <c r="L20" s="45" t="s">
        <v>96</v>
      </c>
      <c r="M20" s="45"/>
      <c r="N20" s="46"/>
      <c r="O20" s="47" t="s">
        <v>97</v>
      </c>
      <c r="P20" s="48" t="n">
        <f aca="false">IFERROR(N20*O20,0)</f>
        <v>0</v>
      </c>
      <c r="Q20" s="45" t="s">
        <v>98</v>
      </c>
      <c r="R20" s="45"/>
      <c r="S20" s="45"/>
      <c r="T20" s="45"/>
      <c r="U20" s="45"/>
      <c r="V20" s="45"/>
      <c r="W20" s="45"/>
      <c r="X20" s="45" t="s">
        <v>124</v>
      </c>
    </row>
    <row r="21" customFormat="false" ht="15.75" hidden="false" customHeight="true" outlineLevel="0" collapsed="false">
      <c r="A21" s="49" t="s">
        <v>121</v>
      </c>
      <c r="B21" s="49" t="s">
        <v>122</v>
      </c>
      <c r="C21" s="49" t="s">
        <v>125</v>
      </c>
      <c r="D21" s="49"/>
      <c r="E21" s="49"/>
      <c r="F21" s="49"/>
      <c r="G21" s="49"/>
      <c r="H21" s="49"/>
      <c r="I21" s="49"/>
      <c r="J21" s="49"/>
      <c r="K21" s="49"/>
      <c r="L21" s="49" t="s">
        <v>96</v>
      </c>
      <c r="M21" s="49"/>
      <c r="N21" s="50"/>
      <c r="O21" s="51" t="s">
        <v>97</v>
      </c>
      <c r="P21" s="52" t="n">
        <f aca="false">IFERROR(N21*O21,0)</f>
        <v>0</v>
      </c>
      <c r="Q21" s="49" t="s">
        <v>98</v>
      </c>
      <c r="R21" s="49"/>
      <c r="S21" s="49"/>
      <c r="T21" s="49"/>
      <c r="U21" s="49"/>
      <c r="V21" s="49"/>
      <c r="W21" s="49"/>
      <c r="X21" s="49" t="s">
        <v>124</v>
      </c>
    </row>
    <row r="22" customFormat="false" ht="15.75" hidden="false" customHeight="true" outlineLevel="0" collapsed="false">
      <c r="A22" s="45" t="s">
        <v>121</v>
      </c>
      <c r="B22" s="45" t="s">
        <v>122</v>
      </c>
      <c r="C22" s="45" t="s">
        <v>126</v>
      </c>
      <c r="D22" s="45"/>
      <c r="E22" s="45"/>
      <c r="F22" s="45"/>
      <c r="G22" s="45"/>
      <c r="H22" s="45"/>
      <c r="I22" s="45"/>
      <c r="J22" s="45"/>
      <c r="K22" s="45"/>
      <c r="L22" s="45" t="s">
        <v>96</v>
      </c>
      <c r="M22" s="45"/>
      <c r="N22" s="46"/>
      <c r="O22" s="47" t="s">
        <v>97</v>
      </c>
      <c r="P22" s="48" t="n">
        <f aca="false">IFERROR(N22*O22,0)</f>
        <v>0</v>
      </c>
      <c r="Q22" s="45" t="s">
        <v>98</v>
      </c>
      <c r="R22" s="45"/>
      <c r="S22" s="45"/>
      <c r="T22" s="45"/>
      <c r="U22" s="45"/>
      <c r="V22" s="45"/>
      <c r="W22" s="45"/>
      <c r="X22" s="45" t="s">
        <v>124</v>
      </c>
    </row>
    <row r="23" customFormat="false" ht="15.75" hidden="false" customHeight="true" outlineLevel="0" collapsed="false">
      <c r="A23" s="49" t="s">
        <v>121</v>
      </c>
      <c r="B23" s="49" t="s">
        <v>122</v>
      </c>
      <c r="C23" s="49" t="s">
        <v>127</v>
      </c>
      <c r="D23" s="49"/>
      <c r="E23" s="49"/>
      <c r="F23" s="49"/>
      <c r="G23" s="49"/>
      <c r="H23" s="49"/>
      <c r="I23" s="49"/>
      <c r="J23" s="49"/>
      <c r="K23" s="49"/>
      <c r="L23" s="49" t="s">
        <v>96</v>
      </c>
      <c r="M23" s="49"/>
      <c r="N23" s="50"/>
      <c r="O23" s="51" t="s">
        <v>97</v>
      </c>
      <c r="P23" s="52" t="n">
        <f aca="false">IFERROR(N23*O23,0)</f>
        <v>0</v>
      </c>
      <c r="Q23" s="49" t="s">
        <v>98</v>
      </c>
      <c r="R23" s="49"/>
      <c r="S23" s="49"/>
      <c r="T23" s="49"/>
      <c r="U23" s="49"/>
      <c r="V23" s="49"/>
      <c r="W23" s="49"/>
      <c r="X23" s="49" t="s">
        <v>124</v>
      </c>
    </row>
    <row r="24" customFormat="false" ht="15.75" hidden="false" customHeight="true" outlineLevel="0" collapsed="false">
      <c r="A24" s="45" t="s">
        <v>121</v>
      </c>
      <c r="B24" s="45" t="s">
        <v>122</v>
      </c>
      <c r="C24" s="45" t="s">
        <v>128</v>
      </c>
      <c r="D24" s="45"/>
      <c r="E24" s="45"/>
      <c r="F24" s="45"/>
      <c r="G24" s="45"/>
      <c r="H24" s="45"/>
      <c r="I24" s="45"/>
      <c r="J24" s="45"/>
      <c r="K24" s="45"/>
      <c r="L24" s="45" t="s">
        <v>96</v>
      </c>
      <c r="M24" s="45"/>
      <c r="N24" s="46"/>
      <c r="O24" s="47" t="s">
        <v>97</v>
      </c>
      <c r="P24" s="48" t="n">
        <f aca="false">IFERROR(N24*O24,0)</f>
        <v>0</v>
      </c>
      <c r="Q24" s="45" t="s">
        <v>98</v>
      </c>
      <c r="R24" s="45"/>
      <c r="S24" s="45"/>
      <c r="T24" s="45"/>
      <c r="U24" s="45"/>
      <c r="V24" s="45"/>
      <c r="W24" s="45"/>
      <c r="X24" s="45" t="s">
        <v>124</v>
      </c>
    </row>
    <row r="25" customFormat="false" ht="15.75" hidden="false" customHeight="true" outlineLevel="0" collapsed="false">
      <c r="A25" s="49" t="s">
        <v>129</v>
      </c>
      <c r="B25" s="49" t="s">
        <v>130</v>
      </c>
      <c r="C25" s="49" t="s">
        <v>131</v>
      </c>
      <c r="D25" s="49"/>
      <c r="E25" s="49"/>
      <c r="F25" s="49"/>
      <c r="G25" s="49"/>
      <c r="H25" s="49"/>
      <c r="I25" s="49"/>
      <c r="J25" s="49"/>
      <c r="K25" s="49"/>
      <c r="L25" s="49" t="s">
        <v>96</v>
      </c>
      <c r="M25" s="49"/>
      <c r="N25" s="50"/>
      <c r="O25" s="51" t="s">
        <v>97</v>
      </c>
      <c r="P25" s="52" t="n">
        <f aca="false">IFERROR(N25*O25,0)</f>
        <v>0</v>
      </c>
      <c r="Q25" s="49" t="s">
        <v>98</v>
      </c>
      <c r="R25" s="49"/>
      <c r="S25" s="49"/>
      <c r="T25" s="49"/>
      <c r="U25" s="49"/>
      <c r="V25" s="49"/>
      <c r="W25" s="49"/>
      <c r="X25" s="49" t="s">
        <v>132</v>
      </c>
    </row>
    <row r="26" customFormat="false" ht="15.75" hidden="false" customHeight="true" outlineLevel="0" collapsed="false">
      <c r="A26" s="45" t="s">
        <v>129</v>
      </c>
      <c r="B26" s="45" t="s">
        <v>130</v>
      </c>
      <c r="C26" s="45" t="s">
        <v>133</v>
      </c>
      <c r="D26" s="45"/>
      <c r="E26" s="45"/>
      <c r="F26" s="45"/>
      <c r="G26" s="45"/>
      <c r="H26" s="45"/>
      <c r="I26" s="45"/>
      <c r="J26" s="45"/>
      <c r="K26" s="45"/>
      <c r="L26" s="45" t="s">
        <v>96</v>
      </c>
      <c r="M26" s="45"/>
      <c r="N26" s="46"/>
      <c r="O26" s="47" t="s">
        <v>97</v>
      </c>
      <c r="P26" s="48" t="n">
        <f aca="false">IFERROR(N26*O26,0)</f>
        <v>0</v>
      </c>
      <c r="Q26" s="45" t="s">
        <v>98</v>
      </c>
      <c r="R26" s="45"/>
      <c r="S26" s="45"/>
      <c r="T26" s="45"/>
      <c r="U26" s="45"/>
      <c r="V26" s="45"/>
      <c r="W26" s="45"/>
      <c r="X26" s="45" t="s">
        <v>132</v>
      </c>
    </row>
    <row r="27" customFormat="false" ht="15.75" hidden="false" customHeight="true" outlineLevel="0" collapsed="false">
      <c r="A27" s="49" t="s">
        <v>129</v>
      </c>
      <c r="B27" s="49" t="s">
        <v>130</v>
      </c>
      <c r="C27" s="49" t="s">
        <v>134</v>
      </c>
      <c r="D27" s="49"/>
      <c r="E27" s="49"/>
      <c r="F27" s="49"/>
      <c r="G27" s="49"/>
      <c r="H27" s="49"/>
      <c r="I27" s="49"/>
      <c r="J27" s="49"/>
      <c r="K27" s="49"/>
      <c r="L27" s="49" t="s">
        <v>96</v>
      </c>
      <c r="M27" s="49"/>
      <c r="N27" s="50"/>
      <c r="O27" s="51" t="s">
        <v>97</v>
      </c>
      <c r="P27" s="52" t="n">
        <f aca="false">IFERROR(N27*O27,0)</f>
        <v>0</v>
      </c>
      <c r="Q27" s="49" t="s">
        <v>98</v>
      </c>
      <c r="R27" s="49"/>
      <c r="S27" s="49"/>
      <c r="T27" s="49"/>
      <c r="U27" s="49"/>
      <c r="V27" s="49"/>
      <c r="W27" s="49"/>
      <c r="X27" s="49" t="s">
        <v>132</v>
      </c>
    </row>
    <row r="28" customFormat="false" ht="15.75" hidden="false" customHeight="true" outlineLevel="0" collapsed="false">
      <c r="A28" s="45" t="s">
        <v>129</v>
      </c>
      <c r="B28" s="45" t="s">
        <v>130</v>
      </c>
      <c r="C28" s="45" t="s">
        <v>135</v>
      </c>
      <c r="D28" s="45"/>
      <c r="E28" s="45"/>
      <c r="F28" s="45"/>
      <c r="G28" s="45"/>
      <c r="H28" s="45"/>
      <c r="I28" s="45"/>
      <c r="J28" s="45"/>
      <c r="K28" s="45"/>
      <c r="L28" s="45" t="s">
        <v>96</v>
      </c>
      <c r="M28" s="45"/>
      <c r="N28" s="46"/>
      <c r="O28" s="47" t="s">
        <v>97</v>
      </c>
      <c r="P28" s="48" t="n">
        <f aca="false">IFERROR(N28*O28,0)</f>
        <v>0</v>
      </c>
      <c r="Q28" s="45" t="s">
        <v>98</v>
      </c>
      <c r="R28" s="45"/>
      <c r="S28" s="45"/>
      <c r="T28" s="45"/>
      <c r="U28" s="45"/>
      <c r="V28" s="45"/>
      <c r="W28" s="45"/>
      <c r="X28" s="45" t="s">
        <v>136</v>
      </c>
    </row>
    <row r="29" customFormat="false" ht="15.75" hidden="false" customHeight="true" outlineLevel="0" collapsed="false">
      <c r="A29" s="49" t="s">
        <v>129</v>
      </c>
      <c r="B29" s="49" t="s">
        <v>130</v>
      </c>
      <c r="C29" s="49" t="s">
        <v>137</v>
      </c>
      <c r="D29" s="49"/>
      <c r="E29" s="49"/>
      <c r="F29" s="49"/>
      <c r="G29" s="49"/>
      <c r="H29" s="49"/>
      <c r="I29" s="49"/>
      <c r="J29" s="49"/>
      <c r="K29" s="49"/>
      <c r="L29" s="49" t="s">
        <v>96</v>
      </c>
      <c r="M29" s="49"/>
      <c r="N29" s="50"/>
      <c r="O29" s="51" t="s">
        <v>97</v>
      </c>
      <c r="P29" s="52" t="n">
        <f aca="false">IFERROR(N29*O29,0)</f>
        <v>0</v>
      </c>
      <c r="Q29" s="49" t="s">
        <v>98</v>
      </c>
      <c r="R29" s="49"/>
      <c r="S29" s="49"/>
      <c r="T29" s="49"/>
      <c r="U29" s="49"/>
      <c r="V29" s="49"/>
      <c r="W29" s="49"/>
      <c r="X29" s="49" t="s">
        <v>136</v>
      </c>
    </row>
    <row r="30" customFormat="false" ht="15.75" hidden="false" customHeight="true" outlineLevel="0" collapsed="false">
      <c r="A30" s="45" t="s">
        <v>138</v>
      </c>
      <c r="B30" s="45" t="s">
        <v>139</v>
      </c>
      <c r="C30" s="45" t="s">
        <v>140</v>
      </c>
      <c r="D30" s="45"/>
      <c r="E30" s="45"/>
      <c r="F30" s="45"/>
      <c r="G30" s="45"/>
      <c r="H30" s="45"/>
      <c r="I30" s="45"/>
      <c r="J30" s="45"/>
      <c r="K30" s="45"/>
      <c r="L30" s="45" t="s">
        <v>96</v>
      </c>
      <c r="M30" s="45"/>
      <c r="N30" s="46"/>
      <c r="O30" s="47" t="s">
        <v>97</v>
      </c>
      <c r="P30" s="48" t="n">
        <f aca="false">IFERROR(N30*O30,0)</f>
        <v>0</v>
      </c>
      <c r="Q30" s="45" t="s">
        <v>141</v>
      </c>
      <c r="R30" s="45"/>
      <c r="S30" s="45"/>
      <c r="T30" s="45"/>
      <c r="U30" s="45"/>
      <c r="V30" s="45"/>
      <c r="W30" s="45"/>
      <c r="X30" s="45" t="s">
        <v>142</v>
      </c>
    </row>
    <row r="31" customFormat="false" ht="15.75" hidden="false" customHeight="true" outlineLevel="0" collapsed="false">
      <c r="A31" s="49" t="s">
        <v>138</v>
      </c>
      <c r="B31" s="49" t="s">
        <v>139</v>
      </c>
      <c r="C31" s="49" t="s">
        <v>143</v>
      </c>
      <c r="D31" s="49"/>
      <c r="E31" s="49"/>
      <c r="F31" s="49"/>
      <c r="G31" s="49"/>
      <c r="H31" s="49"/>
      <c r="I31" s="49"/>
      <c r="J31" s="49"/>
      <c r="K31" s="49"/>
      <c r="L31" s="49" t="s">
        <v>96</v>
      </c>
      <c r="M31" s="49"/>
      <c r="N31" s="50"/>
      <c r="O31" s="51" t="s">
        <v>97</v>
      </c>
      <c r="P31" s="52" t="n">
        <f aca="false">IFERROR(N31*O31,0)</f>
        <v>0</v>
      </c>
      <c r="Q31" s="49" t="s">
        <v>141</v>
      </c>
      <c r="R31" s="49"/>
      <c r="S31" s="49"/>
      <c r="T31" s="49"/>
      <c r="U31" s="49"/>
      <c r="V31" s="49"/>
      <c r="W31" s="49"/>
      <c r="X31" s="49" t="s">
        <v>142</v>
      </c>
    </row>
    <row r="32" customFormat="false" ht="15.75" hidden="false" customHeight="true" outlineLevel="0" collapsed="false">
      <c r="A32" s="45" t="s">
        <v>138</v>
      </c>
      <c r="B32" s="45" t="s">
        <v>139</v>
      </c>
      <c r="C32" s="45" t="s">
        <v>144</v>
      </c>
      <c r="D32" s="45"/>
      <c r="E32" s="45"/>
      <c r="F32" s="45"/>
      <c r="G32" s="45"/>
      <c r="H32" s="45"/>
      <c r="I32" s="45"/>
      <c r="J32" s="45"/>
      <c r="K32" s="45"/>
      <c r="L32" s="45" t="s">
        <v>96</v>
      </c>
      <c r="M32" s="45"/>
      <c r="N32" s="46"/>
      <c r="O32" s="47" t="s">
        <v>97</v>
      </c>
      <c r="P32" s="48" t="n">
        <f aca="false">IFERROR(N32*O32,0)</f>
        <v>0</v>
      </c>
      <c r="Q32" s="45" t="s">
        <v>141</v>
      </c>
      <c r="R32" s="45"/>
      <c r="S32" s="45"/>
      <c r="T32" s="45"/>
      <c r="U32" s="45"/>
      <c r="V32" s="45"/>
      <c r="W32" s="45"/>
      <c r="X32" s="45" t="s">
        <v>142</v>
      </c>
    </row>
    <row r="33" customFormat="false" ht="15.75" hidden="false" customHeight="true" outlineLevel="0" collapsed="false">
      <c r="A33" s="49" t="s">
        <v>145</v>
      </c>
      <c r="B33" s="49" t="s">
        <v>146</v>
      </c>
      <c r="C33" s="49" t="s">
        <v>147</v>
      </c>
      <c r="D33" s="49"/>
      <c r="E33" s="49"/>
      <c r="F33" s="49"/>
      <c r="G33" s="49"/>
      <c r="H33" s="49"/>
      <c r="I33" s="49"/>
      <c r="J33" s="49"/>
      <c r="K33" s="49"/>
      <c r="L33" s="49" t="s">
        <v>96</v>
      </c>
      <c r="M33" s="49"/>
      <c r="N33" s="50"/>
      <c r="O33" s="51" t="s">
        <v>97</v>
      </c>
      <c r="P33" s="52" t="n">
        <f aca="false">IFERROR(N33*O33,0)</f>
        <v>0</v>
      </c>
      <c r="Q33" s="49" t="s">
        <v>98</v>
      </c>
      <c r="R33" s="49"/>
      <c r="S33" s="49"/>
      <c r="T33" s="49"/>
      <c r="U33" s="49"/>
      <c r="V33" s="49"/>
      <c r="W33" s="49"/>
      <c r="X33" s="49" t="s">
        <v>124</v>
      </c>
    </row>
    <row r="34" customFormat="false" ht="15.75" hidden="false" customHeight="true" outlineLevel="0" collapsed="false">
      <c r="A34" s="45" t="s">
        <v>145</v>
      </c>
      <c r="B34" s="45" t="s">
        <v>146</v>
      </c>
      <c r="C34" s="45" t="s">
        <v>148</v>
      </c>
      <c r="D34" s="45"/>
      <c r="E34" s="45"/>
      <c r="F34" s="45"/>
      <c r="G34" s="45"/>
      <c r="H34" s="45"/>
      <c r="I34" s="45"/>
      <c r="J34" s="45"/>
      <c r="K34" s="45"/>
      <c r="L34" s="45" t="s">
        <v>96</v>
      </c>
      <c r="M34" s="45"/>
      <c r="N34" s="46"/>
      <c r="O34" s="47" t="s">
        <v>97</v>
      </c>
      <c r="P34" s="48" t="n">
        <f aca="false">IFERROR(N34*O34,0)</f>
        <v>0</v>
      </c>
      <c r="Q34" s="45" t="s">
        <v>141</v>
      </c>
      <c r="R34" s="45"/>
      <c r="S34" s="45"/>
      <c r="T34" s="45"/>
      <c r="U34" s="45"/>
      <c r="V34" s="45"/>
      <c r="W34" s="45"/>
      <c r="X34" s="45" t="s">
        <v>142</v>
      </c>
    </row>
    <row r="35" customFormat="false" ht="15.75" hidden="false" customHeight="true" outlineLevel="0" collapsed="false">
      <c r="A35" s="49" t="s">
        <v>149</v>
      </c>
      <c r="B35" s="49" t="s">
        <v>150</v>
      </c>
      <c r="C35" s="49" t="s">
        <v>151</v>
      </c>
      <c r="D35" s="49"/>
      <c r="E35" s="49"/>
      <c r="F35" s="49"/>
      <c r="G35" s="49"/>
      <c r="H35" s="49"/>
      <c r="I35" s="49"/>
      <c r="J35" s="49"/>
      <c r="K35" s="49"/>
      <c r="L35" s="49" t="s">
        <v>96</v>
      </c>
      <c r="M35" s="49"/>
      <c r="N35" s="50"/>
      <c r="O35" s="51" t="s">
        <v>97</v>
      </c>
      <c r="P35" s="52" t="n">
        <f aca="false">IFERROR(N35*O35,0)</f>
        <v>0</v>
      </c>
      <c r="Q35" s="49" t="s">
        <v>98</v>
      </c>
      <c r="R35" s="49"/>
      <c r="S35" s="49"/>
      <c r="T35" s="49"/>
      <c r="U35" s="49"/>
      <c r="V35" s="49"/>
      <c r="W35" s="49"/>
      <c r="X35" s="49" t="s">
        <v>152</v>
      </c>
    </row>
    <row r="36" customFormat="false" ht="15.75" hidden="false" customHeight="true" outlineLevel="0" collapsed="false">
      <c r="A36" s="45" t="s">
        <v>149</v>
      </c>
      <c r="B36" s="45" t="s">
        <v>150</v>
      </c>
      <c r="C36" s="45" t="s">
        <v>153</v>
      </c>
      <c r="D36" s="45"/>
      <c r="E36" s="45"/>
      <c r="F36" s="45"/>
      <c r="G36" s="45"/>
      <c r="H36" s="45"/>
      <c r="I36" s="45"/>
      <c r="J36" s="45"/>
      <c r="K36" s="45"/>
      <c r="L36" s="45" t="s">
        <v>96</v>
      </c>
      <c r="M36" s="45"/>
      <c r="N36" s="46"/>
      <c r="O36" s="47" t="s">
        <v>97</v>
      </c>
      <c r="P36" s="48" t="n">
        <f aca="false">IFERROR(N36*O36,0)</f>
        <v>0</v>
      </c>
      <c r="Q36" s="45" t="s">
        <v>98</v>
      </c>
      <c r="R36" s="45"/>
      <c r="S36" s="45"/>
      <c r="T36" s="45"/>
      <c r="U36" s="45"/>
      <c r="V36" s="45"/>
      <c r="W36" s="45"/>
      <c r="X36" s="45" t="s">
        <v>152</v>
      </c>
    </row>
    <row r="37" customFormat="false" ht="15.75" hidden="false" customHeight="true" outlineLevel="0" collapsed="false">
      <c r="A37" s="49" t="s">
        <v>154</v>
      </c>
      <c r="B37" s="49" t="s">
        <v>155</v>
      </c>
      <c r="C37" s="49" t="s">
        <v>156</v>
      </c>
      <c r="D37" s="49"/>
      <c r="E37" s="49"/>
      <c r="F37" s="49"/>
      <c r="G37" s="49"/>
      <c r="H37" s="49"/>
      <c r="I37" s="49"/>
      <c r="J37" s="49"/>
      <c r="K37" s="49"/>
      <c r="L37" s="49" t="s">
        <v>96</v>
      </c>
      <c r="M37" s="49"/>
      <c r="N37" s="50"/>
      <c r="O37" s="51" t="s">
        <v>97</v>
      </c>
      <c r="P37" s="52" t="n">
        <f aca="false">IFERROR(N37*O37,0)</f>
        <v>0</v>
      </c>
      <c r="Q37" s="49" t="s">
        <v>141</v>
      </c>
      <c r="R37" s="49"/>
      <c r="S37" s="49"/>
      <c r="T37" s="49"/>
      <c r="U37" s="49"/>
      <c r="V37" s="49"/>
      <c r="W37" s="49"/>
      <c r="X37" s="49" t="s">
        <v>142</v>
      </c>
    </row>
    <row r="38" customFormat="false" ht="15.75" hidden="false" customHeight="true" outlineLevel="0" collapsed="false">
      <c r="A38" s="45" t="s">
        <v>154</v>
      </c>
      <c r="B38" s="45" t="s">
        <v>155</v>
      </c>
      <c r="C38" s="45" t="s">
        <v>157</v>
      </c>
      <c r="D38" s="45"/>
      <c r="E38" s="45"/>
      <c r="F38" s="45"/>
      <c r="G38" s="45"/>
      <c r="H38" s="45"/>
      <c r="I38" s="45"/>
      <c r="J38" s="45"/>
      <c r="K38" s="45"/>
      <c r="L38" s="45" t="s">
        <v>96</v>
      </c>
      <c r="M38" s="45"/>
      <c r="N38" s="46"/>
      <c r="O38" s="47" t="s">
        <v>97</v>
      </c>
      <c r="P38" s="48" t="n">
        <f aca="false">IFERROR(N38*O38,0)</f>
        <v>0</v>
      </c>
      <c r="Q38" s="45" t="s">
        <v>141</v>
      </c>
      <c r="R38" s="45"/>
      <c r="S38" s="45"/>
      <c r="T38" s="45"/>
      <c r="U38" s="45"/>
      <c r="V38" s="45"/>
      <c r="W38" s="45"/>
      <c r="X38" s="45" t="s">
        <v>142</v>
      </c>
    </row>
    <row r="39" customFormat="false" ht="15.75" hidden="false" customHeight="true" outlineLevel="0" collapsed="false">
      <c r="A39" s="49" t="s">
        <v>158</v>
      </c>
      <c r="B39" s="49" t="s">
        <v>159</v>
      </c>
      <c r="C39" s="49" t="s">
        <v>160</v>
      </c>
      <c r="D39" s="49"/>
      <c r="E39" s="49"/>
      <c r="F39" s="49"/>
      <c r="G39" s="49"/>
      <c r="H39" s="49"/>
      <c r="I39" s="49"/>
      <c r="J39" s="49"/>
      <c r="K39" s="49"/>
      <c r="L39" s="49" t="s">
        <v>96</v>
      </c>
      <c r="M39" s="49"/>
      <c r="N39" s="50"/>
      <c r="O39" s="51" t="s">
        <v>97</v>
      </c>
      <c r="P39" s="52" t="n">
        <f aca="false">IFERROR(N39*O39,0)</f>
        <v>0</v>
      </c>
      <c r="Q39" s="49" t="s">
        <v>161</v>
      </c>
      <c r="R39" s="49"/>
      <c r="S39" s="49"/>
      <c r="T39" s="49"/>
      <c r="U39" s="49"/>
      <c r="V39" s="49"/>
      <c r="W39" s="49"/>
      <c r="X39" s="49" t="s">
        <v>162</v>
      </c>
    </row>
    <row r="40" customFormat="false" ht="15.75" hidden="false" customHeight="true" outlineLevel="0" collapsed="false">
      <c r="A40" s="45" t="s">
        <v>158</v>
      </c>
      <c r="B40" s="45" t="s">
        <v>159</v>
      </c>
      <c r="C40" s="45" t="s">
        <v>163</v>
      </c>
      <c r="D40" s="45"/>
      <c r="E40" s="45"/>
      <c r="F40" s="45"/>
      <c r="G40" s="45"/>
      <c r="H40" s="45"/>
      <c r="I40" s="45"/>
      <c r="J40" s="45"/>
      <c r="K40" s="45"/>
      <c r="L40" s="45" t="s">
        <v>96</v>
      </c>
      <c r="M40" s="45"/>
      <c r="N40" s="46"/>
      <c r="O40" s="47" t="s">
        <v>97</v>
      </c>
      <c r="P40" s="48" t="n">
        <f aca="false">IFERROR(N40*O40,0)</f>
        <v>0</v>
      </c>
      <c r="Q40" s="45" t="s">
        <v>161</v>
      </c>
      <c r="R40" s="45"/>
      <c r="S40" s="45"/>
      <c r="T40" s="45"/>
      <c r="U40" s="45"/>
      <c r="V40" s="45"/>
      <c r="W40" s="45"/>
      <c r="X40" s="45" t="s">
        <v>162</v>
      </c>
    </row>
    <row r="41" customFormat="false" ht="15.75" hidden="false" customHeight="true" outlineLevel="0" collapsed="false">
      <c r="A41" s="49" t="s">
        <v>164</v>
      </c>
      <c r="B41" s="49" t="s">
        <v>165</v>
      </c>
      <c r="C41" s="49" t="s">
        <v>166</v>
      </c>
      <c r="D41" s="49"/>
      <c r="E41" s="49"/>
      <c r="F41" s="49"/>
      <c r="G41" s="49"/>
      <c r="H41" s="49"/>
      <c r="I41" s="49"/>
      <c r="J41" s="49"/>
      <c r="K41" s="49"/>
      <c r="L41" s="49" t="s">
        <v>96</v>
      </c>
      <c r="M41" s="49"/>
      <c r="N41" s="50"/>
      <c r="O41" s="51" t="s">
        <v>97</v>
      </c>
      <c r="P41" s="52" t="n">
        <f aca="false">IFERROR(N41*O41,0)</f>
        <v>0</v>
      </c>
      <c r="Q41" s="49" t="s">
        <v>109</v>
      </c>
      <c r="R41" s="49"/>
      <c r="S41" s="49"/>
      <c r="T41" s="49"/>
      <c r="U41" s="49"/>
      <c r="V41" s="49"/>
      <c r="W41" s="49"/>
      <c r="X41" s="49" t="s">
        <v>102</v>
      </c>
    </row>
    <row r="42" customFormat="false" ht="15.75" hidden="false" customHeight="true" outlineLevel="0" collapsed="false">
      <c r="A42" s="45" t="s">
        <v>164</v>
      </c>
      <c r="B42" s="45" t="s">
        <v>165</v>
      </c>
      <c r="C42" s="45" t="s">
        <v>167</v>
      </c>
      <c r="D42" s="45"/>
      <c r="E42" s="45"/>
      <c r="F42" s="45"/>
      <c r="G42" s="45"/>
      <c r="H42" s="45"/>
      <c r="I42" s="45"/>
      <c r="J42" s="45"/>
      <c r="K42" s="45"/>
      <c r="L42" s="45" t="s">
        <v>96</v>
      </c>
      <c r="M42" s="45"/>
      <c r="N42" s="46"/>
      <c r="O42" s="47" t="s">
        <v>97</v>
      </c>
      <c r="P42" s="48" t="n">
        <f aca="false">IFERROR(N42*O42,0)</f>
        <v>0</v>
      </c>
      <c r="Q42" s="45" t="s">
        <v>109</v>
      </c>
      <c r="R42" s="45"/>
      <c r="S42" s="45"/>
      <c r="T42" s="45"/>
      <c r="U42" s="45"/>
      <c r="V42" s="45"/>
      <c r="W42" s="45"/>
      <c r="X42" s="45" t="s">
        <v>102</v>
      </c>
    </row>
    <row r="43" customFormat="false" ht="15.75" hidden="false" customHeight="true" outlineLevel="0" collapsed="false">
      <c r="A43" s="49" t="s">
        <v>168</v>
      </c>
      <c r="B43" s="49" t="s">
        <v>169</v>
      </c>
      <c r="C43" s="49" t="s">
        <v>170</v>
      </c>
      <c r="D43" s="49"/>
      <c r="E43" s="49"/>
      <c r="F43" s="49"/>
      <c r="G43" s="49"/>
      <c r="H43" s="49"/>
      <c r="I43" s="49"/>
      <c r="J43" s="49"/>
      <c r="K43" s="49"/>
      <c r="L43" s="49" t="s">
        <v>96</v>
      </c>
      <c r="M43" s="49"/>
      <c r="N43" s="50"/>
      <c r="O43" s="51" t="s">
        <v>171</v>
      </c>
      <c r="P43" s="52" t="n">
        <f aca="false">IFERROR(N43*O43,0)</f>
        <v>0</v>
      </c>
      <c r="Q43" s="49" t="s">
        <v>141</v>
      </c>
      <c r="R43" s="49"/>
      <c r="S43" s="49"/>
      <c r="T43" s="49"/>
      <c r="U43" s="49"/>
      <c r="V43" s="49"/>
      <c r="W43" s="49"/>
      <c r="X43" s="49" t="s">
        <v>61</v>
      </c>
    </row>
    <row r="44" customFormat="false" ht="15.75" hidden="false" customHeight="true" outlineLevel="0" collapsed="false">
      <c r="A44" s="45" t="s">
        <v>168</v>
      </c>
      <c r="B44" s="45" t="s">
        <v>169</v>
      </c>
      <c r="C44" s="45" t="s">
        <v>172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  <c r="O44" s="47" t="s">
        <v>171</v>
      </c>
      <c r="P44" s="48" t="n">
        <f aca="false">IFERROR(N44*O44,0)</f>
        <v>0</v>
      </c>
      <c r="Q44" s="45"/>
      <c r="R44" s="45"/>
      <c r="S44" s="45"/>
      <c r="T44" s="45"/>
      <c r="U44" s="45"/>
      <c r="V44" s="45"/>
      <c r="W44" s="45"/>
      <c r="X44" s="45" t="s">
        <v>173</v>
      </c>
    </row>
    <row r="45" customFormat="false" ht="15.75" hidden="false" customHeight="true" outlineLevel="0" collapsed="false">
      <c r="A45" s="49" t="s">
        <v>168</v>
      </c>
      <c r="B45" s="49" t="s">
        <v>169</v>
      </c>
      <c r="C45" s="49" t="s">
        <v>174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  <c r="O45" s="51" t="s">
        <v>171</v>
      </c>
      <c r="P45" s="52" t="n">
        <f aca="false">IFERROR(N45*O45,0)</f>
        <v>0</v>
      </c>
      <c r="Q45" s="49"/>
      <c r="R45" s="49"/>
      <c r="S45" s="49"/>
      <c r="T45" s="49"/>
      <c r="U45" s="49"/>
      <c r="V45" s="49"/>
      <c r="W45" s="49"/>
      <c r="X45" s="49" t="s">
        <v>175</v>
      </c>
    </row>
  </sheetData>
  <mergeCells count="1">
    <mergeCell ref="A1:W2"/>
  </mergeCells>
  <conditionalFormatting sqref="L8:L46">
    <cfRule type="cellIs" priority="2" operator="equal" aboveAverage="0" equalAverage="0" bottom="0" percent="0" rank="0" text="" dxfId="0">
      <formula>"Awarded"</formula>
    </cfRule>
    <cfRule type="cellIs" priority="3" operator="equal" aboveAverage="0" equalAverage="0" bottom="0" percent="0" rank="0" text="" dxfId="1">
      <formula>"Cancelled"</formula>
    </cfRule>
    <cfRule type="cellIs" priority="4" operator="equal" aboveAverage="0" equalAverage="0" bottom="0" percent="0" rank="0" text="" dxfId="2">
      <formula>"Bid Received"</formula>
    </cfRule>
  </conditionalFormatting>
  <dataValidations count="3">
    <dataValidation allowBlank="true" errorStyle="stop" operator="between" showDropDown="false" showErrorMessage="false" showInputMessage="false" sqref="L8:L500" type="list">
      <formula1>"Bidding,Bid Received,Under Review,Awarded,On Hold,Cancelled,Complete"</formula1>
      <formula2>0</formula2>
    </dataValidation>
    <dataValidation allowBlank="true" errorStyle="stop" operator="between" showDropDown="false" showErrorMessage="false" showInputMessage="false" sqref="I8:J500" type="list">
      <formula1>"Yes,No,Pending"</formula1>
      <formula2>0</formula2>
    </dataValidation>
    <dataValidation allowBlank="true" errorStyle="stop" operator="between" showDropDown="false" showErrorMessage="false" showInputMessage="false" sqref="Q8:Q500" type="list">
      <formula1>"Lump Sum,Unit Price,T&amp;M,GMP,Cost Plus"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18" min="2" style="0" width="14"/>
  </cols>
  <sheetData>
    <row r="1" customFormat="false" ht="27.75" hidden="false" customHeight="true" outlineLevel="0" collapsed="false">
      <c r="A1" s="1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customFormat="false" ht="15" hidden="false" customHeight="true" outlineLevel="0" collapsed="false">
      <c r="A4" s="53" t="s">
        <v>177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6" customFormat="false" ht="15" hidden="false" customHeight="false" outlineLevel="0" collapsed="false">
      <c r="A6" s="54" t="s">
        <v>178</v>
      </c>
      <c r="B6" s="55" t="s">
        <v>179</v>
      </c>
      <c r="C6" s="55"/>
      <c r="D6" s="55"/>
      <c r="E6" s="55"/>
      <c r="F6" s="55"/>
      <c r="H6" s="54" t="s">
        <v>180</v>
      </c>
      <c r="I6" s="56"/>
    </row>
    <row r="8" customFormat="false" ht="19.5" hidden="false" customHeight="true" outlineLevel="0" collapsed="false">
      <c r="A8" s="44" t="s">
        <v>181</v>
      </c>
      <c r="B8" s="57" t="s">
        <v>182</v>
      </c>
      <c r="C8" s="57"/>
      <c r="D8" s="57"/>
      <c r="E8" s="57" t="s">
        <v>183</v>
      </c>
      <c r="F8" s="57"/>
      <c r="G8" s="57"/>
      <c r="H8" s="57" t="s">
        <v>184</v>
      </c>
      <c r="I8" s="57"/>
      <c r="J8" s="57"/>
      <c r="K8" s="57" t="s">
        <v>185</v>
      </c>
      <c r="L8" s="57"/>
      <c r="M8" s="57"/>
      <c r="N8" s="57" t="s">
        <v>186</v>
      </c>
      <c r="O8" s="57"/>
      <c r="P8" s="57"/>
      <c r="Q8" s="57" t="s">
        <v>187</v>
      </c>
      <c r="R8" s="57"/>
    </row>
    <row r="9" customFormat="false" ht="15" hidden="false" customHeight="true" outlineLevel="0" collapsed="false">
      <c r="B9" s="58" t="s">
        <v>188</v>
      </c>
      <c r="C9" s="58" t="s">
        <v>189</v>
      </c>
      <c r="D9" s="58" t="s">
        <v>190</v>
      </c>
      <c r="E9" s="58" t="s">
        <v>188</v>
      </c>
      <c r="F9" s="58" t="s">
        <v>189</v>
      </c>
      <c r="G9" s="58" t="s">
        <v>190</v>
      </c>
      <c r="H9" s="58" t="s">
        <v>188</v>
      </c>
      <c r="I9" s="58" t="s">
        <v>189</v>
      </c>
      <c r="J9" s="58" t="s">
        <v>190</v>
      </c>
      <c r="K9" s="58" t="s">
        <v>188</v>
      </c>
      <c r="L9" s="58" t="s">
        <v>189</v>
      </c>
      <c r="M9" s="58" t="s">
        <v>190</v>
      </c>
      <c r="N9" s="58" t="s">
        <v>188</v>
      </c>
      <c r="O9" s="58" t="s">
        <v>189</v>
      </c>
      <c r="P9" s="58" t="s">
        <v>190</v>
      </c>
      <c r="Q9" s="58" t="s">
        <v>188</v>
      </c>
      <c r="R9" s="58" t="s">
        <v>189</v>
      </c>
      <c r="S9" s="58" t="s">
        <v>190</v>
      </c>
    </row>
    <row r="10" customFormat="false" ht="15.75" hidden="false" customHeight="true" outlineLevel="0" collapsed="false">
      <c r="A10" s="59" t="s">
        <v>191</v>
      </c>
      <c r="B10" s="60"/>
      <c r="C10" s="61"/>
      <c r="D10" s="62" t="n">
        <f aca="false">B10+C10</f>
        <v>0</v>
      </c>
      <c r="E10" s="60"/>
      <c r="F10" s="61"/>
      <c r="G10" s="62" t="n">
        <f aca="false">E10+F10</f>
        <v>0</v>
      </c>
      <c r="H10" s="60"/>
      <c r="I10" s="61"/>
      <c r="J10" s="62" t="n">
        <f aca="false">H10+I10</f>
        <v>0</v>
      </c>
      <c r="K10" s="60"/>
      <c r="L10" s="61"/>
      <c r="M10" s="62" t="n">
        <f aca="false">K10+L10</f>
        <v>0</v>
      </c>
      <c r="N10" s="60"/>
      <c r="O10" s="61"/>
      <c r="P10" s="62" t="n">
        <f aca="false">N10+O10</f>
        <v>0</v>
      </c>
      <c r="Q10" s="60"/>
      <c r="R10" s="61"/>
      <c r="S10" s="62" t="n">
        <f aca="false">Q10+R10</f>
        <v>0</v>
      </c>
    </row>
    <row r="11" customFormat="false" ht="15.75" hidden="false" customHeight="true" outlineLevel="0" collapsed="false">
      <c r="A11" s="63" t="s">
        <v>192</v>
      </c>
      <c r="B11" s="64"/>
      <c r="C11" s="65"/>
      <c r="D11" s="66" t="n">
        <f aca="false">B11+C11</f>
        <v>0</v>
      </c>
      <c r="E11" s="64"/>
      <c r="F11" s="65"/>
      <c r="G11" s="66" t="n">
        <f aca="false">E11+F11</f>
        <v>0</v>
      </c>
      <c r="H11" s="64"/>
      <c r="I11" s="65"/>
      <c r="J11" s="66" t="n">
        <f aca="false">H11+I11</f>
        <v>0</v>
      </c>
      <c r="K11" s="64"/>
      <c r="L11" s="65"/>
      <c r="M11" s="66" t="n">
        <f aca="false">K11+L11</f>
        <v>0</v>
      </c>
      <c r="N11" s="64"/>
      <c r="O11" s="65"/>
      <c r="P11" s="66" t="n">
        <f aca="false">N11+O11</f>
        <v>0</v>
      </c>
      <c r="Q11" s="64"/>
      <c r="R11" s="65"/>
      <c r="S11" s="66" t="n">
        <f aca="false">Q11+R11</f>
        <v>0</v>
      </c>
    </row>
    <row r="12" customFormat="false" ht="15.75" hidden="false" customHeight="true" outlineLevel="0" collapsed="false">
      <c r="A12" s="59" t="s">
        <v>193</v>
      </c>
      <c r="B12" s="60"/>
      <c r="C12" s="61"/>
      <c r="D12" s="62" t="n">
        <f aca="false">B12+C12</f>
        <v>0</v>
      </c>
      <c r="E12" s="60"/>
      <c r="F12" s="61"/>
      <c r="G12" s="62" t="n">
        <f aca="false">E12+F12</f>
        <v>0</v>
      </c>
      <c r="H12" s="60"/>
      <c r="I12" s="61"/>
      <c r="J12" s="62" t="n">
        <f aca="false">H12+I12</f>
        <v>0</v>
      </c>
      <c r="K12" s="60"/>
      <c r="L12" s="61"/>
      <c r="M12" s="62" t="n">
        <f aca="false">K12+L12</f>
        <v>0</v>
      </c>
      <c r="N12" s="60"/>
      <c r="O12" s="61"/>
      <c r="P12" s="62" t="n">
        <f aca="false">N12+O12</f>
        <v>0</v>
      </c>
      <c r="Q12" s="60"/>
      <c r="R12" s="61"/>
      <c r="S12" s="62" t="n">
        <f aca="false">Q12+R12</f>
        <v>0</v>
      </c>
    </row>
    <row r="13" customFormat="false" ht="15.75" hidden="false" customHeight="true" outlineLevel="0" collapsed="false">
      <c r="A13" s="63" t="s">
        <v>194</v>
      </c>
      <c r="B13" s="64"/>
      <c r="C13" s="65"/>
      <c r="D13" s="66" t="n">
        <f aca="false">B13+C13</f>
        <v>0</v>
      </c>
      <c r="E13" s="64"/>
      <c r="F13" s="65"/>
      <c r="G13" s="66" t="n">
        <f aca="false">E13+F13</f>
        <v>0</v>
      </c>
      <c r="H13" s="64"/>
      <c r="I13" s="65"/>
      <c r="J13" s="66" t="n">
        <f aca="false">H13+I13</f>
        <v>0</v>
      </c>
      <c r="K13" s="64"/>
      <c r="L13" s="65"/>
      <c r="M13" s="66" t="n">
        <f aca="false">K13+L13</f>
        <v>0</v>
      </c>
      <c r="N13" s="64"/>
      <c r="O13" s="65"/>
      <c r="P13" s="66" t="n">
        <f aca="false">N13+O13</f>
        <v>0</v>
      </c>
      <c r="Q13" s="64"/>
      <c r="R13" s="65"/>
      <c r="S13" s="66" t="n">
        <f aca="false">Q13+R13</f>
        <v>0</v>
      </c>
    </row>
    <row r="14" customFormat="false" ht="15.75" hidden="false" customHeight="true" outlineLevel="0" collapsed="false">
      <c r="A14" s="59" t="s">
        <v>195</v>
      </c>
      <c r="B14" s="60"/>
      <c r="C14" s="61"/>
      <c r="D14" s="62" t="n">
        <f aca="false">B14+C14</f>
        <v>0</v>
      </c>
      <c r="E14" s="60"/>
      <c r="F14" s="61"/>
      <c r="G14" s="62" t="n">
        <f aca="false">E14+F14</f>
        <v>0</v>
      </c>
      <c r="H14" s="60"/>
      <c r="I14" s="61"/>
      <c r="J14" s="62" t="n">
        <f aca="false">H14+I14</f>
        <v>0</v>
      </c>
      <c r="K14" s="60"/>
      <c r="L14" s="61"/>
      <c r="M14" s="62" t="n">
        <f aca="false">K14+L14</f>
        <v>0</v>
      </c>
      <c r="N14" s="60"/>
      <c r="O14" s="61"/>
      <c r="P14" s="62" t="n">
        <f aca="false">N14+O14</f>
        <v>0</v>
      </c>
      <c r="Q14" s="60"/>
      <c r="R14" s="61"/>
      <c r="S14" s="62" t="n">
        <f aca="false">Q14+R14</f>
        <v>0</v>
      </c>
    </row>
    <row r="15" customFormat="false" ht="15.75" hidden="false" customHeight="true" outlineLevel="0" collapsed="false">
      <c r="A15" s="63" t="s">
        <v>196</v>
      </c>
      <c r="B15" s="64"/>
      <c r="C15" s="65"/>
      <c r="D15" s="66" t="n">
        <f aca="false">B15+C15</f>
        <v>0</v>
      </c>
      <c r="E15" s="64"/>
      <c r="F15" s="65"/>
      <c r="G15" s="66" t="n">
        <f aca="false">E15+F15</f>
        <v>0</v>
      </c>
      <c r="H15" s="64"/>
      <c r="I15" s="65"/>
      <c r="J15" s="66" t="n">
        <f aca="false">H15+I15</f>
        <v>0</v>
      </c>
      <c r="K15" s="64"/>
      <c r="L15" s="65"/>
      <c r="M15" s="66" t="n">
        <f aca="false">K15+L15</f>
        <v>0</v>
      </c>
      <c r="N15" s="64"/>
      <c r="O15" s="65"/>
      <c r="P15" s="66" t="n">
        <f aca="false">N15+O15</f>
        <v>0</v>
      </c>
      <c r="Q15" s="64"/>
      <c r="R15" s="65"/>
      <c r="S15" s="66" t="n">
        <f aca="false">Q15+R15</f>
        <v>0</v>
      </c>
    </row>
    <row r="16" customFormat="false" ht="15.75" hidden="false" customHeight="true" outlineLevel="0" collapsed="false">
      <c r="A16" s="59" t="s">
        <v>197</v>
      </c>
      <c r="B16" s="60"/>
      <c r="C16" s="61"/>
      <c r="D16" s="62" t="n">
        <f aca="false">B16+C16</f>
        <v>0</v>
      </c>
      <c r="E16" s="60"/>
      <c r="F16" s="61"/>
      <c r="G16" s="62" t="n">
        <f aca="false">E16+F16</f>
        <v>0</v>
      </c>
      <c r="H16" s="60"/>
      <c r="I16" s="61"/>
      <c r="J16" s="62" t="n">
        <f aca="false">H16+I16</f>
        <v>0</v>
      </c>
      <c r="K16" s="60"/>
      <c r="L16" s="61"/>
      <c r="M16" s="62" t="n">
        <f aca="false">K16+L16</f>
        <v>0</v>
      </c>
      <c r="N16" s="60"/>
      <c r="O16" s="61"/>
      <c r="P16" s="62" t="n">
        <f aca="false">N16+O16</f>
        <v>0</v>
      </c>
      <c r="Q16" s="60"/>
      <c r="R16" s="61"/>
      <c r="S16" s="62" t="n">
        <f aca="false">Q16+R16</f>
        <v>0</v>
      </c>
    </row>
    <row r="17" customFormat="false" ht="15.75" hidden="false" customHeight="true" outlineLevel="0" collapsed="false">
      <c r="A17" s="63" t="s">
        <v>198</v>
      </c>
      <c r="B17" s="64"/>
      <c r="C17" s="65"/>
      <c r="D17" s="66" t="n">
        <f aca="false">B17+C17</f>
        <v>0</v>
      </c>
      <c r="E17" s="64"/>
      <c r="F17" s="65"/>
      <c r="G17" s="66" t="n">
        <f aca="false">E17+F17</f>
        <v>0</v>
      </c>
      <c r="H17" s="64"/>
      <c r="I17" s="65"/>
      <c r="J17" s="66" t="n">
        <f aca="false">H17+I17</f>
        <v>0</v>
      </c>
      <c r="K17" s="64"/>
      <c r="L17" s="65"/>
      <c r="M17" s="66" t="n">
        <f aca="false">K17+L17</f>
        <v>0</v>
      </c>
      <c r="N17" s="64"/>
      <c r="O17" s="65"/>
      <c r="P17" s="66" t="n">
        <f aca="false">N17+O17</f>
        <v>0</v>
      </c>
      <c r="Q17" s="64"/>
      <c r="R17" s="65"/>
      <c r="S17" s="66" t="n">
        <f aca="false">Q17+R17</f>
        <v>0</v>
      </c>
    </row>
    <row r="18" customFormat="false" ht="15.75" hidden="false" customHeight="true" outlineLevel="0" collapsed="false">
      <c r="A18" s="59" t="s">
        <v>199</v>
      </c>
      <c r="B18" s="60"/>
      <c r="C18" s="61"/>
      <c r="D18" s="62" t="n">
        <f aca="false">B18+C18</f>
        <v>0</v>
      </c>
      <c r="E18" s="60"/>
      <c r="F18" s="61"/>
      <c r="G18" s="62" t="n">
        <f aca="false">E18+F18</f>
        <v>0</v>
      </c>
      <c r="H18" s="60"/>
      <c r="I18" s="61"/>
      <c r="J18" s="62" t="n">
        <f aca="false">H18+I18</f>
        <v>0</v>
      </c>
      <c r="K18" s="60"/>
      <c r="L18" s="61"/>
      <c r="M18" s="62" t="n">
        <f aca="false">K18+L18</f>
        <v>0</v>
      </c>
      <c r="N18" s="60"/>
      <c r="O18" s="61"/>
      <c r="P18" s="62" t="n">
        <f aca="false">N18+O18</f>
        <v>0</v>
      </c>
      <c r="Q18" s="60"/>
      <c r="R18" s="61"/>
      <c r="S18" s="62" t="n">
        <f aca="false">Q18+R18</f>
        <v>0</v>
      </c>
    </row>
    <row r="19" customFormat="false" ht="15.75" hidden="false" customHeight="true" outlineLevel="0" collapsed="false">
      <c r="A19" s="63" t="s">
        <v>200</v>
      </c>
      <c r="B19" s="64"/>
      <c r="C19" s="65"/>
      <c r="D19" s="66" t="n">
        <f aca="false">B19+C19</f>
        <v>0</v>
      </c>
      <c r="E19" s="64"/>
      <c r="F19" s="65"/>
      <c r="G19" s="66" t="n">
        <f aca="false">E19+F19</f>
        <v>0</v>
      </c>
      <c r="H19" s="64"/>
      <c r="I19" s="65"/>
      <c r="J19" s="66" t="n">
        <f aca="false">H19+I19</f>
        <v>0</v>
      </c>
      <c r="K19" s="64"/>
      <c r="L19" s="65"/>
      <c r="M19" s="66" t="n">
        <f aca="false">K19+L19</f>
        <v>0</v>
      </c>
      <c r="N19" s="64"/>
      <c r="O19" s="65"/>
      <c r="P19" s="66" t="n">
        <f aca="false">N19+O19</f>
        <v>0</v>
      </c>
      <c r="Q19" s="64"/>
      <c r="R19" s="65"/>
      <c r="S19" s="66" t="n">
        <f aca="false">Q19+R19</f>
        <v>0</v>
      </c>
    </row>
    <row r="20" customFormat="false" ht="15.75" hidden="false" customHeight="true" outlineLevel="0" collapsed="false">
      <c r="A20" s="59" t="s">
        <v>126</v>
      </c>
      <c r="B20" s="60"/>
      <c r="C20" s="61"/>
      <c r="D20" s="62" t="n">
        <f aca="false">B20+C20</f>
        <v>0</v>
      </c>
      <c r="E20" s="60"/>
      <c r="F20" s="61"/>
      <c r="G20" s="62" t="n">
        <f aca="false">E20+F20</f>
        <v>0</v>
      </c>
      <c r="H20" s="60"/>
      <c r="I20" s="61"/>
      <c r="J20" s="62" t="n">
        <f aca="false">H20+I20</f>
        <v>0</v>
      </c>
      <c r="K20" s="60"/>
      <c r="L20" s="61"/>
      <c r="M20" s="62" t="n">
        <f aca="false">K20+L20</f>
        <v>0</v>
      </c>
      <c r="N20" s="60"/>
      <c r="O20" s="61"/>
      <c r="P20" s="62" t="n">
        <f aca="false">N20+O20</f>
        <v>0</v>
      </c>
      <c r="Q20" s="60"/>
      <c r="R20" s="61"/>
      <c r="S20" s="62" t="n">
        <f aca="false">Q20+R20</f>
        <v>0</v>
      </c>
    </row>
    <row r="21" customFormat="false" ht="15.75" hidden="false" customHeight="true" outlineLevel="0" collapsed="false">
      <c r="A21" s="63" t="s">
        <v>201</v>
      </c>
      <c r="B21" s="64"/>
      <c r="C21" s="65"/>
      <c r="D21" s="66" t="n">
        <f aca="false">B21+C21</f>
        <v>0</v>
      </c>
      <c r="E21" s="64"/>
      <c r="F21" s="65"/>
      <c r="G21" s="66" t="n">
        <f aca="false">E21+F21</f>
        <v>0</v>
      </c>
      <c r="H21" s="64"/>
      <c r="I21" s="65"/>
      <c r="J21" s="66" t="n">
        <f aca="false">H21+I21</f>
        <v>0</v>
      </c>
      <c r="K21" s="64"/>
      <c r="L21" s="65"/>
      <c r="M21" s="66" t="n">
        <f aca="false">K21+L21</f>
        <v>0</v>
      </c>
      <c r="N21" s="64"/>
      <c r="O21" s="65"/>
      <c r="P21" s="66" t="n">
        <f aca="false">N21+O21</f>
        <v>0</v>
      </c>
      <c r="Q21" s="64"/>
      <c r="R21" s="65"/>
      <c r="S21" s="66" t="n">
        <f aca="false">Q21+R21</f>
        <v>0</v>
      </c>
    </row>
    <row r="22" customFormat="false" ht="15.75" hidden="false" customHeight="true" outlineLevel="0" collapsed="false">
      <c r="A22" s="59" t="s">
        <v>202</v>
      </c>
      <c r="B22" s="60"/>
      <c r="C22" s="61"/>
      <c r="D22" s="62" t="n">
        <f aca="false">B22+C22</f>
        <v>0</v>
      </c>
      <c r="E22" s="60"/>
      <c r="F22" s="61"/>
      <c r="G22" s="62" t="n">
        <f aca="false">E22+F22</f>
        <v>0</v>
      </c>
      <c r="H22" s="60"/>
      <c r="I22" s="61"/>
      <c r="J22" s="62" t="n">
        <f aca="false">H22+I22</f>
        <v>0</v>
      </c>
      <c r="K22" s="60"/>
      <c r="L22" s="61"/>
      <c r="M22" s="62" t="n">
        <f aca="false">K22+L22</f>
        <v>0</v>
      </c>
      <c r="N22" s="60"/>
      <c r="O22" s="61"/>
      <c r="P22" s="62" t="n">
        <f aca="false">N22+O22</f>
        <v>0</v>
      </c>
      <c r="Q22" s="60"/>
      <c r="R22" s="61"/>
      <c r="S22" s="62" t="n">
        <f aca="false">Q22+R22</f>
        <v>0</v>
      </c>
    </row>
    <row r="23" customFormat="false" ht="15.75" hidden="false" customHeight="true" outlineLevel="0" collapsed="false">
      <c r="A23" s="63" t="s">
        <v>203</v>
      </c>
      <c r="B23" s="64"/>
      <c r="C23" s="65"/>
      <c r="D23" s="66" t="n">
        <f aca="false">B23+C23</f>
        <v>0</v>
      </c>
      <c r="E23" s="64"/>
      <c r="F23" s="65"/>
      <c r="G23" s="66" t="n">
        <f aca="false">E23+F23</f>
        <v>0</v>
      </c>
      <c r="H23" s="64"/>
      <c r="I23" s="65"/>
      <c r="J23" s="66" t="n">
        <f aca="false">H23+I23</f>
        <v>0</v>
      </c>
      <c r="K23" s="64"/>
      <c r="L23" s="65"/>
      <c r="M23" s="66" t="n">
        <f aca="false">K23+L23</f>
        <v>0</v>
      </c>
      <c r="N23" s="64"/>
      <c r="O23" s="65"/>
      <c r="P23" s="66" t="n">
        <f aca="false">N23+O23</f>
        <v>0</v>
      </c>
      <c r="Q23" s="64"/>
      <c r="R23" s="65"/>
      <c r="S23" s="66" t="n">
        <f aca="false">Q23+R23</f>
        <v>0</v>
      </c>
    </row>
    <row r="24" customFormat="false" ht="15.75" hidden="false" customHeight="true" outlineLevel="0" collapsed="false">
      <c r="A24" s="59" t="s">
        <v>204</v>
      </c>
      <c r="B24" s="60"/>
      <c r="C24" s="61"/>
      <c r="D24" s="62" t="n">
        <f aca="false">B24+C24</f>
        <v>0</v>
      </c>
      <c r="E24" s="60"/>
      <c r="F24" s="61"/>
      <c r="G24" s="62" t="n">
        <f aca="false">E24+F24</f>
        <v>0</v>
      </c>
      <c r="H24" s="60"/>
      <c r="I24" s="61"/>
      <c r="J24" s="62" t="n">
        <f aca="false">H24+I24</f>
        <v>0</v>
      </c>
      <c r="K24" s="60"/>
      <c r="L24" s="61"/>
      <c r="M24" s="62" t="n">
        <f aca="false">K24+L24</f>
        <v>0</v>
      </c>
      <c r="N24" s="60"/>
      <c r="O24" s="61"/>
      <c r="P24" s="62" t="n">
        <f aca="false">N24+O24</f>
        <v>0</v>
      </c>
      <c r="Q24" s="60"/>
      <c r="R24" s="61"/>
      <c r="S24" s="62" t="n">
        <f aca="false">Q24+R24</f>
        <v>0</v>
      </c>
    </row>
    <row r="25" customFormat="false" ht="15.75" hidden="false" customHeight="true" outlineLevel="0" collapsed="false">
      <c r="A25" s="63" t="s">
        <v>205</v>
      </c>
      <c r="B25" s="64"/>
      <c r="C25" s="65"/>
      <c r="D25" s="66" t="n">
        <f aca="false">B25+C25</f>
        <v>0</v>
      </c>
      <c r="E25" s="64"/>
      <c r="F25" s="65"/>
      <c r="G25" s="66" t="n">
        <f aca="false">E25+F25</f>
        <v>0</v>
      </c>
      <c r="H25" s="64"/>
      <c r="I25" s="65"/>
      <c r="J25" s="66" t="n">
        <f aca="false">H25+I25</f>
        <v>0</v>
      </c>
      <c r="K25" s="64"/>
      <c r="L25" s="65"/>
      <c r="M25" s="66" t="n">
        <f aca="false">K25+L25</f>
        <v>0</v>
      </c>
      <c r="N25" s="64"/>
      <c r="O25" s="65"/>
      <c r="P25" s="66" t="n">
        <f aca="false">N25+O25</f>
        <v>0</v>
      </c>
      <c r="Q25" s="64"/>
      <c r="R25" s="65"/>
      <c r="S25" s="66" t="n">
        <f aca="false">Q25+R25</f>
        <v>0</v>
      </c>
    </row>
    <row r="26" customFormat="false" ht="15.75" hidden="false" customHeight="true" outlineLevel="0" collapsed="false">
      <c r="A26" s="59" t="s">
        <v>206</v>
      </c>
      <c r="B26" s="60"/>
      <c r="C26" s="61"/>
      <c r="D26" s="62" t="n">
        <f aca="false">B26+C26</f>
        <v>0</v>
      </c>
      <c r="E26" s="60"/>
      <c r="F26" s="61"/>
      <c r="G26" s="62" t="n">
        <f aca="false">E26+F26</f>
        <v>0</v>
      </c>
      <c r="H26" s="60"/>
      <c r="I26" s="61"/>
      <c r="J26" s="62" t="n">
        <f aca="false">H26+I26</f>
        <v>0</v>
      </c>
      <c r="K26" s="60"/>
      <c r="L26" s="61"/>
      <c r="M26" s="62" t="n">
        <f aca="false">K26+L26</f>
        <v>0</v>
      </c>
      <c r="N26" s="60"/>
      <c r="O26" s="61"/>
      <c r="P26" s="62" t="n">
        <f aca="false">N26+O26</f>
        <v>0</v>
      </c>
      <c r="Q26" s="60"/>
      <c r="R26" s="61"/>
      <c r="S26" s="62" t="n">
        <f aca="false">Q26+R26</f>
        <v>0</v>
      </c>
    </row>
    <row r="27" customFormat="false" ht="15.75" hidden="false" customHeight="true" outlineLevel="0" collapsed="false">
      <c r="A27" s="63" t="s">
        <v>207</v>
      </c>
      <c r="B27" s="64"/>
      <c r="C27" s="65"/>
      <c r="D27" s="66" t="n">
        <f aca="false">B27+C27</f>
        <v>0</v>
      </c>
      <c r="E27" s="64"/>
      <c r="F27" s="65"/>
      <c r="G27" s="66" t="n">
        <f aca="false">E27+F27</f>
        <v>0</v>
      </c>
      <c r="H27" s="64"/>
      <c r="I27" s="65"/>
      <c r="J27" s="66" t="n">
        <f aca="false">H27+I27</f>
        <v>0</v>
      </c>
      <c r="K27" s="64"/>
      <c r="L27" s="65"/>
      <c r="M27" s="66" t="n">
        <f aca="false">K27+L27</f>
        <v>0</v>
      </c>
      <c r="N27" s="64"/>
      <c r="O27" s="65"/>
      <c r="P27" s="66" t="n">
        <f aca="false">N27+O27</f>
        <v>0</v>
      </c>
      <c r="Q27" s="64"/>
      <c r="R27" s="65"/>
      <c r="S27" s="66" t="n">
        <f aca="false">Q27+R27</f>
        <v>0</v>
      </c>
    </row>
    <row r="28" customFormat="false" ht="15.75" hidden="false" customHeight="true" outlineLevel="0" collapsed="false">
      <c r="A28" s="59" t="s">
        <v>208</v>
      </c>
      <c r="B28" s="60"/>
      <c r="C28" s="61"/>
      <c r="D28" s="62" t="n">
        <f aca="false">B28+C28</f>
        <v>0</v>
      </c>
      <c r="E28" s="60"/>
      <c r="F28" s="61"/>
      <c r="G28" s="62" t="n">
        <f aca="false">E28+F28</f>
        <v>0</v>
      </c>
      <c r="H28" s="60"/>
      <c r="I28" s="61"/>
      <c r="J28" s="62" t="n">
        <f aca="false">H28+I28</f>
        <v>0</v>
      </c>
      <c r="K28" s="60"/>
      <c r="L28" s="61"/>
      <c r="M28" s="62" t="n">
        <f aca="false">K28+L28</f>
        <v>0</v>
      </c>
      <c r="N28" s="60"/>
      <c r="O28" s="61"/>
      <c r="P28" s="62" t="n">
        <f aca="false">N28+O28</f>
        <v>0</v>
      </c>
      <c r="Q28" s="60"/>
      <c r="R28" s="61"/>
      <c r="S28" s="62" t="n">
        <f aca="false">Q28+R28</f>
        <v>0</v>
      </c>
    </row>
    <row r="29" customFormat="false" ht="19.5" hidden="false" customHeight="true" outlineLevel="0" collapsed="false">
      <c r="A29" s="67" t="s">
        <v>209</v>
      </c>
      <c r="B29" s="68" t="n">
        <f aca="false">SUM(B10:B28)</f>
        <v>0</v>
      </c>
      <c r="C29" s="68" t="n">
        <f aca="false">SUM(C10:C28)</f>
        <v>0</v>
      </c>
      <c r="D29" s="68" t="n">
        <f aca="false">SUM(D10:D28)</f>
        <v>0</v>
      </c>
      <c r="E29" s="68" t="n">
        <f aca="false">SUM(E10:E28)</f>
        <v>0</v>
      </c>
      <c r="F29" s="68" t="n">
        <f aca="false">SUM(F10:F28)</f>
        <v>0</v>
      </c>
      <c r="G29" s="68" t="n">
        <f aca="false">SUM(G10:G28)</f>
        <v>0</v>
      </c>
      <c r="H29" s="68" t="n">
        <f aca="false">SUM(H10:H28)</f>
        <v>0</v>
      </c>
      <c r="I29" s="68" t="n">
        <f aca="false">SUM(I10:I28)</f>
        <v>0</v>
      </c>
      <c r="J29" s="68" t="n">
        <f aca="false">SUM(J10:J28)</f>
        <v>0</v>
      </c>
      <c r="K29" s="68" t="n">
        <f aca="false">SUM(K10:K28)</f>
        <v>0</v>
      </c>
      <c r="L29" s="68" t="n">
        <f aca="false">SUM(L10:L28)</f>
        <v>0</v>
      </c>
      <c r="M29" s="68" t="n">
        <f aca="false">SUM(M10:M28)</f>
        <v>0</v>
      </c>
      <c r="N29" s="68" t="n">
        <f aca="false">SUM(N10:N28)</f>
        <v>0</v>
      </c>
      <c r="O29" s="68" t="n">
        <f aca="false">SUM(O10:O28)</f>
        <v>0</v>
      </c>
      <c r="P29" s="68" t="n">
        <f aca="false">SUM(P10:P28)</f>
        <v>0</v>
      </c>
      <c r="Q29" s="68" t="n">
        <f aca="false">SUM(Q10:Q28)</f>
        <v>0</v>
      </c>
      <c r="R29" s="68" t="n">
        <f aca="false">SUM(R10:R28)</f>
        <v>0</v>
      </c>
      <c r="S29" s="68" t="n">
        <f aca="false">SUM(S10:S28)</f>
        <v>0</v>
      </c>
    </row>
    <row r="31" customFormat="false" ht="18" hidden="false" customHeight="true" outlineLevel="0" collapsed="false">
      <c r="A31" s="69" t="s">
        <v>210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</sheetData>
  <mergeCells count="10">
    <mergeCell ref="A1:R2"/>
    <mergeCell ref="A4:R4"/>
    <mergeCell ref="B6:F6"/>
    <mergeCell ref="B8:D8"/>
    <mergeCell ref="E8:G8"/>
    <mergeCell ref="H8:J8"/>
    <mergeCell ref="K8:M8"/>
    <mergeCell ref="N8:P8"/>
    <mergeCell ref="Q8:R8"/>
    <mergeCell ref="A31:R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5"/>
    <col collapsed="false" customWidth="true" hidden="false" outlineLevel="0" max="4" min="3" style="0" width="18"/>
    <col collapsed="false" customWidth="true" hidden="false" outlineLevel="0" max="5" min="5" style="0" width="25"/>
    <col collapsed="false" customWidth="true" hidden="false" outlineLevel="0" max="6" min="6" style="0" width="18"/>
    <col collapsed="false" customWidth="true" hidden="false" outlineLevel="0" max="8" min="7" style="0" width="6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2"/>
    <col collapsed="false" customWidth="true" hidden="false" outlineLevel="0" max="12" min="12" style="0" width="14"/>
    <col collapsed="false" customWidth="true" hidden="false" outlineLevel="0" max="14" min="13" style="0" width="16"/>
    <col collapsed="false" customWidth="true" hidden="false" outlineLevel="0" max="15" min="15" style="0" width="14"/>
    <col collapsed="false" customWidth="true" hidden="false" outlineLevel="0" max="16" min="16" style="0" width="18"/>
    <col collapsed="false" customWidth="true" hidden="false" outlineLevel="0" max="17" min="17" style="0" width="12"/>
    <col collapsed="false" customWidth="true" hidden="false" outlineLevel="0" max="18" min="18" style="0" width="18"/>
    <col collapsed="false" customWidth="true" hidden="false" outlineLevel="0" max="19" min="19" style="0" width="14"/>
    <col collapsed="false" customWidth="true" hidden="false" outlineLevel="0" max="20" min="20" style="0" width="30"/>
  </cols>
  <sheetData>
    <row r="1" customFormat="false" ht="27.75" hidden="false" customHeight="true" outlineLevel="0" collapsed="false">
      <c r="A1" s="1" t="s">
        <v>211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customFormat="false" ht="39.75" hidden="false" customHeight="true" outlineLevel="0" collapsed="false">
      <c r="A4" s="44" t="s">
        <v>212</v>
      </c>
      <c r="B4" s="44" t="s">
        <v>213</v>
      </c>
      <c r="C4" s="44" t="s">
        <v>214</v>
      </c>
      <c r="D4" s="44" t="s">
        <v>60</v>
      </c>
      <c r="E4" s="44" t="s">
        <v>215</v>
      </c>
      <c r="F4" s="44" t="s">
        <v>216</v>
      </c>
      <c r="G4" s="44" t="s">
        <v>217</v>
      </c>
      <c r="H4" s="44" t="s">
        <v>218</v>
      </c>
      <c r="I4" s="44" t="s">
        <v>219</v>
      </c>
      <c r="J4" s="44" t="s">
        <v>220</v>
      </c>
      <c r="K4" s="44" t="s">
        <v>221</v>
      </c>
      <c r="L4" s="44" t="s">
        <v>222</v>
      </c>
      <c r="M4" s="44" t="s">
        <v>223</v>
      </c>
      <c r="N4" s="44" t="s">
        <v>224</v>
      </c>
      <c r="O4" s="44" t="s">
        <v>64</v>
      </c>
      <c r="P4" s="44" t="s">
        <v>225</v>
      </c>
      <c r="Q4" s="44" t="s">
        <v>226</v>
      </c>
      <c r="R4" s="44" t="s">
        <v>92</v>
      </c>
      <c r="S4" s="44" t="s">
        <v>227</v>
      </c>
      <c r="T4" s="44" t="s">
        <v>228</v>
      </c>
    </row>
    <row r="5" customFormat="false" ht="15.75" hidden="false" customHeight="true" outlineLevel="0" collapsed="false">
      <c r="A5" s="45" t="s">
        <v>229</v>
      </c>
      <c r="B5" s="45" t="s">
        <v>230</v>
      </c>
      <c r="C5" s="45" t="s">
        <v>231</v>
      </c>
      <c r="D5" s="45" t="s">
        <v>232</v>
      </c>
      <c r="E5" s="45" t="s">
        <v>233</v>
      </c>
      <c r="F5" s="45" t="s">
        <v>234</v>
      </c>
      <c r="G5" s="45" t="s">
        <v>235</v>
      </c>
      <c r="H5" s="45" t="s">
        <v>236</v>
      </c>
      <c r="I5" s="46"/>
      <c r="J5" s="48" t="n">
        <f aca="false">IFERROR(G5*I5,0)</f>
        <v>0</v>
      </c>
      <c r="K5" s="45"/>
      <c r="L5" s="45"/>
      <c r="M5" s="45"/>
      <c r="N5" s="45"/>
      <c r="O5" s="45" t="s">
        <v>237</v>
      </c>
      <c r="P5" s="45" t="s">
        <v>238</v>
      </c>
      <c r="Q5" s="45" t="s">
        <v>239</v>
      </c>
      <c r="R5" s="45" t="s">
        <v>142</v>
      </c>
      <c r="S5" s="45" t="s">
        <v>240</v>
      </c>
      <c r="T5" s="45" t="s">
        <v>241</v>
      </c>
    </row>
    <row r="6" customFormat="false" ht="15.75" hidden="false" customHeight="true" outlineLevel="0" collapsed="false">
      <c r="A6" s="49" t="s">
        <v>242</v>
      </c>
      <c r="B6" s="49" t="s">
        <v>243</v>
      </c>
      <c r="C6" s="49" t="s">
        <v>244</v>
      </c>
      <c r="D6" s="49" t="s">
        <v>232</v>
      </c>
      <c r="E6" s="49" t="s">
        <v>233</v>
      </c>
      <c r="F6" s="49" t="s">
        <v>245</v>
      </c>
      <c r="G6" s="49" t="s">
        <v>235</v>
      </c>
      <c r="H6" s="49" t="s">
        <v>236</v>
      </c>
      <c r="I6" s="50"/>
      <c r="J6" s="52" t="n">
        <f aca="false">IFERROR(G6*I6,0)</f>
        <v>0</v>
      </c>
      <c r="K6" s="49"/>
      <c r="L6" s="49"/>
      <c r="M6" s="49"/>
      <c r="N6" s="49"/>
      <c r="O6" s="49" t="s">
        <v>246</v>
      </c>
      <c r="P6" s="49" t="s">
        <v>238</v>
      </c>
      <c r="Q6" s="49" t="s">
        <v>239</v>
      </c>
      <c r="R6" s="49" t="s">
        <v>132</v>
      </c>
      <c r="S6" s="49" t="s">
        <v>247</v>
      </c>
      <c r="T6" s="49" t="s">
        <v>248</v>
      </c>
    </row>
    <row r="7" customFormat="false" ht="15.75" hidden="false" customHeight="true" outlineLevel="0" collapsed="false">
      <c r="A7" s="45" t="s">
        <v>249</v>
      </c>
      <c r="B7" s="45" t="s">
        <v>250</v>
      </c>
      <c r="C7" s="45" t="s">
        <v>244</v>
      </c>
      <c r="D7" s="45" t="s">
        <v>232</v>
      </c>
      <c r="E7" s="45" t="s">
        <v>233</v>
      </c>
      <c r="F7" s="45" t="s">
        <v>251</v>
      </c>
      <c r="G7" s="45" t="s">
        <v>235</v>
      </c>
      <c r="H7" s="45" t="s">
        <v>252</v>
      </c>
      <c r="I7" s="46"/>
      <c r="J7" s="48" t="n">
        <f aca="false">IFERROR(G7*I7,0)</f>
        <v>0</v>
      </c>
      <c r="K7" s="45"/>
      <c r="L7" s="45"/>
      <c r="M7" s="45"/>
      <c r="N7" s="45"/>
      <c r="O7" s="45" t="s">
        <v>253</v>
      </c>
      <c r="P7" s="45" t="s">
        <v>238</v>
      </c>
      <c r="Q7" s="45" t="s">
        <v>239</v>
      </c>
      <c r="R7" s="45" t="s">
        <v>136</v>
      </c>
      <c r="S7" s="45" t="s">
        <v>254</v>
      </c>
      <c r="T7" s="45"/>
    </row>
    <row r="8" customFormat="false" ht="15.75" hidden="false" customHeight="true" outlineLevel="0" collapsed="false">
      <c r="A8" s="49" t="s">
        <v>255</v>
      </c>
      <c r="B8" s="49" t="s">
        <v>256</v>
      </c>
      <c r="C8" s="49" t="s">
        <v>244</v>
      </c>
      <c r="D8" s="49" t="s">
        <v>232</v>
      </c>
      <c r="E8" s="49" t="s">
        <v>233</v>
      </c>
      <c r="F8" s="49" t="s">
        <v>257</v>
      </c>
      <c r="G8" s="49" t="s">
        <v>258</v>
      </c>
      <c r="H8" s="49" t="s">
        <v>236</v>
      </c>
      <c r="I8" s="50"/>
      <c r="J8" s="52" t="n">
        <f aca="false">IFERROR(G8*I8,0)</f>
        <v>0</v>
      </c>
      <c r="K8" s="49"/>
      <c r="L8" s="49"/>
      <c r="M8" s="49"/>
      <c r="N8" s="49"/>
      <c r="O8" s="49" t="s">
        <v>259</v>
      </c>
      <c r="P8" s="49" t="s">
        <v>238</v>
      </c>
      <c r="Q8" s="49" t="s">
        <v>239</v>
      </c>
      <c r="R8" s="49" t="s">
        <v>132</v>
      </c>
      <c r="S8" s="49" t="s">
        <v>260</v>
      </c>
      <c r="T8" s="49"/>
    </row>
    <row r="9" customFormat="false" ht="15.75" hidden="false" customHeight="true" outlineLevel="0" collapsed="false">
      <c r="A9" s="45" t="s">
        <v>261</v>
      </c>
      <c r="B9" s="45" t="s">
        <v>262</v>
      </c>
      <c r="C9" s="45" t="s">
        <v>263</v>
      </c>
      <c r="D9" s="45" t="s">
        <v>264</v>
      </c>
      <c r="E9" s="45" t="s">
        <v>233</v>
      </c>
      <c r="F9" s="45" t="s">
        <v>265</v>
      </c>
      <c r="G9" s="45" t="s">
        <v>266</v>
      </c>
      <c r="H9" s="45" t="s">
        <v>236</v>
      </c>
      <c r="I9" s="46"/>
      <c r="J9" s="48" t="n">
        <f aca="false">IFERROR(G9*I9,0)</f>
        <v>0</v>
      </c>
      <c r="K9" s="45"/>
      <c r="L9" s="45"/>
      <c r="M9" s="45"/>
      <c r="N9" s="45"/>
      <c r="O9" s="45" t="s">
        <v>267</v>
      </c>
      <c r="P9" s="45" t="s">
        <v>238</v>
      </c>
      <c r="Q9" s="45" t="s">
        <v>239</v>
      </c>
      <c r="R9" s="45" t="s">
        <v>124</v>
      </c>
      <c r="S9" s="45" t="s">
        <v>268</v>
      </c>
      <c r="T9" s="45"/>
    </row>
    <row r="10" customFormat="false" ht="15.75" hidden="false" customHeight="true" outlineLevel="0" collapsed="false">
      <c r="A10" s="49" t="s">
        <v>269</v>
      </c>
      <c r="B10" s="49" t="s">
        <v>270</v>
      </c>
      <c r="C10" s="49" t="s">
        <v>263</v>
      </c>
      <c r="D10" s="49" t="s">
        <v>264</v>
      </c>
      <c r="E10" s="49" t="s">
        <v>233</v>
      </c>
      <c r="F10" s="49" t="s">
        <v>271</v>
      </c>
      <c r="G10" s="49" t="s">
        <v>272</v>
      </c>
      <c r="H10" s="49" t="s">
        <v>236</v>
      </c>
      <c r="I10" s="50"/>
      <c r="J10" s="52" t="n">
        <f aca="false">IFERROR(G10*I10,0)</f>
        <v>0</v>
      </c>
      <c r="K10" s="49"/>
      <c r="L10" s="49"/>
      <c r="M10" s="49"/>
      <c r="N10" s="49"/>
      <c r="O10" s="49" t="s">
        <v>273</v>
      </c>
      <c r="P10" s="49" t="s">
        <v>238</v>
      </c>
      <c r="Q10" s="49" t="s">
        <v>239</v>
      </c>
      <c r="R10" s="49" t="s">
        <v>124</v>
      </c>
      <c r="S10" s="49" t="s">
        <v>274</v>
      </c>
      <c r="T10" s="49"/>
    </row>
    <row r="11" customFormat="false" ht="15.75" hidden="false" customHeight="true" outlineLevel="0" collapsed="false">
      <c r="A11" s="45" t="s">
        <v>275</v>
      </c>
      <c r="B11" s="45" t="s">
        <v>276</v>
      </c>
      <c r="C11" s="45" t="s">
        <v>277</v>
      </c>
      <c r="D11" s="45" t="s">
        <v>232</v>
      </c>
      <c r="E11" s="45" t="s">
        <v>233</v>
      </c>
      <c r="F11" s="45" t="s">
        <v>278</v>
      </c>
      <c r="G11" s="45" t="s">
        <v>235</v>
      </c>
      <c r="H11" s="45" t="s">
        <v>252</v>
      </c>
      <c r="I11" s="46"/>
      <c r="J11" s="48" t="n">
        <f aca="false">IFERROR(G11*I11,0)</f>
        <v>0</v>
      </c>
      <c r="K11" s="45"/>
      <c r="L11" s="45"/>
      <c r="M11" s="45"/>
      <c r="N11" s="45"/>
      <c r="O11" s="45" t="s">
        <v>279</v>
      </c>
      <c r="P11" s="45" t="s">
        <v>238</v>
      </c>
      <c r="Q11" s="45" t="s">
        <v>280</v>
      </c>
      <c r="R11" s="45" t="s">
        <v>115</v>
      </c>
      <c r="S11" s="45" t="s">
        <v>281</v>
      </c>
      <c r="T11" s="45"/>
    </row>
    <row r="12" customFormat="false" ht="15.75" hidden="false" customHeight="true" outlineLevel="0" collapsed="false">
      <c r="A12" s="49" t="s">
        <v>282</v>
      </c>
      <c r="B12" s="49" t="s">
        <v>283</v>
      </c>
      <c r="C12" s="49" t="s">
        <v>263</v>
      </c>
      <c r="D12" s="49" t="s">
        <v>232</v>
      </c>
      <c r="E12" s="49" t="s">
        <v>233</v>
      </c>
      <c r="F12" s="49" t="s">
        <v>284</v>
      </c>
      <c r="G12" s="49" t="s">
        <v>235</v>
      </c>
      <c r="H12" s="49" t="s">
        <v>252</v>
      </c>
      <c r="I12" s="50"/>
      <c r="J12" s="52" t="n">
        <f aca="false">IFERROR(G12*I12,0)</f>
        <v>0</v>
      </c>
      <c r="K12" s="49"/>
      <c r="L12" s="49"/>
      <c r="M12" s="49"/>
      <c r="N12" s="49"/>
      <c r="O12" s="49" t="s">
        <v>285</v>
      </c>
      <c r="P12" s="49" t="s">
        <v>238</v>
      </c>
      <c r="Q12" s="49" t="s">
        <v>239</v>
      </c>
      <c r="R12" s="49" t="s">
        <v>124</v>
      </c>
      <c r="S12" s="49" t="s">
        <v>286</v>
      </c>
      <c r="T12" s="49"/>
    </row>
    <row r="13" customFormat="false" ht="15.75" hidden="false" customHeight="true" outlineLevel="0" collapsed="false">
      <c r="A13" s="45" t="s">
        <v>287</v>
      </c>
      <c r="B13" s="45" t="s">
        <v>288</v>
      </c>
      <c r="C13" s="45" t="s">
        <v>244</v>
      </c>
      <c r="D13" s="45" t="s">
        <v>264</v>
      </c>
      <c r="E13" s="45" t="s">
        <v>233</v>
      </c>
      <c r="F13" s="45" t="s">
        <v>289</v>
      </c>
      <c r="G13" s="45" t="s">
        <v>235</v>
      </c>
      <c r="H13" s="45" t="s">
        <v>252</v>
      </c>
      <c r="I13" s="46"/>
      <c r="J13" s="48" t="n">
        <f aca="false">IFERROR(G13*I13,0)</f>
        <v>0</v>
      </c>
      <c r="K13" s="45"/>
      <c r="L13" s="45"/>
      <c r="M13" s="45"/>
      <c r="N13" s="45"/>
      <c r="O13" s="45" t="s">
        <v>273</v>
      </c>
      <c r="P13" s="45" t="s">
        <v>238</v>
      </c>
      <c r="Q13" s="45" t="s">
        <v>239</v>
      </c>
      <c r="R13" s="45" t="s">
        <v>132</v>
      </c>
      <c r="S13" s="45" t="s">
        <v>290</v>
      </c>
      <c r="T13" s="45"/>
    </row>
    <row r="14" customFormat="false" ht="15.75" hidden="false" customHeight="true" outlineLevel="0" collapsed="false">
      <c r="A14" s="49" t="s">
        <v>291</v>
      </c>
      <c r="B14" s="49" t="s">
        <v>292</v>
      </c>
      <c r="C14" s="49" t="s">
        <v>293</v>
      </c>
      <c r="D14" s="49" t="s">
        <v>232</v>
      </c>
      <c r="E14" s="49" t="s">
        <v>233</v>
      </c>
      <c r="F14" s="49" t="s">
        <v>294</v>
      </c>
      <c r="G14" s="49" t="s">
        <v>168</v>
      </c>
      <c r="H14" s="49" t="s">
        <v>236</v>
      </c>
      <c r="I14" s="50"/>
      <c r="J14" s="52" t="n">
        <f aca="false">IFERROR(G14*I14,0)</f>
        <v>0</v>
      </c>
      <c r="K14" s="49"/>
      <c r="L14" s="49"/>
      <c r="M14" s="49"/>
      <c r="N14" s="49"/>
      <c r="O14" s="49" t="s">
        <v>267</v>
      </c>
      <c r="P14" s="49" t="s">
        <v>238</v>
      </c>
      <c r="Q14" s="49" t="s">
        <v>239</v>
      </c>
      <c r="R14" s="49" t="s">
        <v>142</v>
      </c>
      <c r="S14" s="49" t="s">
        <v>295</v>
      </c>
      <c r="T14" s="49" t="s">
        <v>296</v>
      </c>
    </row>
    <row r="15" customFormat="false" ht="15.75" hidden="false" customHeight="true" outlineLevel="0" collapsed="false">
      <c r="A15" s="45" t="s">
        <v>297</v>
      </c>
      <c r="B15" s="45" t="s">
        <v>298</v>
      </c>
      <c r="C15" s="45" t="s">
        <v>299</v>
      </c>
      <c r="D15" s="45" t="s">
        <v>300</v>
      </c>
      <c r="E15" s="45" t="s">
        <v>233</v>
      </c>
      <c r="F15" s="45" t="s">
        <v>301</v>
      </c>
      <c r="G15" s="45"/>
      <c r="H15" s="45" t="s">
        <v>302</v>
      </c>
      <c r="I15" s="46"/>
      <c r="J15" s="48" t="n">
        <f aca="false">IFERROR(G15*I15,0)</f>
        <v>0</v>
      </c>
      <c r="K15" s="45"/>
      <c r="L15" s="45"/>
      <c r="M15" s="45"/>
      <c r="N15" s="45"/>
      <c r="O15" s="45" t="s">
        <v>303</v>
      </c>
      <c r="P15" s="45" t="s">
        <v>238</v>
      </c>
      <c r="Q15" s="45" t="s">
        <v>280</v>
      </c>
      <c r="R15" s="45" t="s">
        <v>107</v>
      </c>
      <c r="S15" s="45" t="s">
        <v>304</v>
      </c>
      <c r="T15" s="45"/>
    </row>
    <row r="16" customFormat="false" ht="15.75" hidden="false" customHeight="true" outlineLevel="0" collapsed="false">
      <c r="A16" s="49" t="s">
        <v>305</v>
      </c>
      <c r="B16" s="49" t="s">
        <v>306</v>
      </c>
      <c r="C16" s="49" t="s">
        <v>299</v>
      </c>
      <c r="D16" s="49" t="s">
        <v>300</v>
      </c>
      <c r="E16" s="49" t="s">
        <v>233</v>
      </c>
      <c r="F16" s="49" t="s">
        <v>307</v>
      </c>
      <c r="G16" s="49"/>
      <c r="H16" s="49" t="s">
        <v>308</v>
      </c>
      <c r="I16" s="50"/>
      <c r="J16" s="52" t="n">
        <f aca="false">IFERROR(G16*I16,0)</f>
        <v>0</v>
      </c>
      <c r="K16" s="49"/>
      <c r="L16" s="49"/>
      <c r="M16" s="49"/>
      <c r="N16" s="49"/>
      <c r="O16" s="49" t="s">
        <v>272</v>
      </c>
      <c r="P16" s="49" t="s">
        <v>238</v>
      </c>
      <c r="Q16" s="49" t="s">
        <v>280</v>
      </c>
      <c r="R16" s="49" t="s">
        <v>107</v>
      </c>
      <c r="S16" s="49" t="s">
        <v>309</v>
      </c>
      <c r="T16" s="49"/>
    </row>
    <row r="17" customFormat="false" ht="15.75" hidden="false" customHeight="true" outlineLevel="0" collapsed="false">
      <c r="A17" s="45" t="s">
        <v>310</v>
      </c>
      <c r="B17" s="45" t="s">
        <v>311</v>
      </c>
      <c r="C17" s="45" t="s">
        <v>244</v>
      </c>
      <c r="D17" s="45" t="s">
        <v>300</v>
      </c>
      <c r="E17" s="45" t="s">
        <v>233</v>
      </c>
      <c r="F17" s="45" t="s">
        <v>312</v>
      </c>
      <c r="G17" s="45"/>
      <c r="H17" s="45" t="s">
        <v>313</v>
      </c>
      <c r="I17" s="46"/>
      <c r="J17" s="48" t="n">
        <f aca="false">IFERROR(G17*I17,0)</f>
        <v>0</v>
      </c>
      <c r="K17" s="45"/>
      <c r="L17" s="45"/>
      <c r="M17" s="45"/>
      <c r="N17" s="45"/>
      <c r="O17" s="45" t="s">
        <v>314</v>
      </c>
      <c r="P17" s="45" t="s">
        <v>238</v>
      </c>
      <c r="Q17" s="45" t="s">
        <v>280</v>
      </c>
      <c r="R17" s="45" t="s">
        <v>132</v>
      </c>
      <c r="S17" s="45" t="s">
        <v>315</v>
      </c>
      <c r="T17" s="45"/>
    </row>
    <row r="18" customFormat="false" ht="15.75" hidden="false" customHeight="true" outlineLevel="0" collapsed="false">
      <c r="A18" s="49" t="s">
        <v>316</v>
      </c>
      <c r="B18" s="49" t="s">
        <v>317</v>
      </c>
      <c r="C18" s="49" t="s">
        <v>244</v>
      </c>
      <c r="D18" s="49" t="s">
        <v>264</v>
      </c>
      <c r="E18" s="49" t="s">
        <v>233</v>
      </c>
      <c r="F18" s="49" t="s">
        <v>318</v>
      </c>
      <c r="G18" s="49" t="s">
        <v>235</v>
      </c>
      <c r="H18" s="49" t="s">
        <v>252</v>
      </c>
      <c r="I18" s="50"/>
      <c r="J18" s="52" t="n">
        <f aca="false">IFERROR(G18*I18,0)</f>
        <v>0</v>
      </c>
      <c r="K18" s="49"/>
      <c r="L18" s="49"/>
      <c r="M18" s="49"/>
      <c r="N18" s="49"/>
      <c r="O18" s="49" t="s">
        <v>279</v>
      </c>
      <c r="P18" s="49" t="s">
        <v>238</v>
      </c>
      <c r="Q18" s="49" t="s">
        <v>239</v>
      </c>
      <c r="R18" s="49" t="s">
        <v>136</v>
      </c>
      <c r="S18" s="49" t="s">
        <v>319</v>
      </c>
      <c r="T18" s="49"/>
    </row>
    <row r="19" customFormat="false" ht="15.75" hidden="false" customHeight="true" outlineLevel="0" collapsed="false">
      <c r="A19" s="45" t="s">
        <v>320</v>
      </c>
      <c r="B19" s="45" t="s">
        <v>321</v>
      </c>
      <c r="C19" s="45" t="s">
        <v>322</v>
      </c>
      <c r="D19" s="45" t="s">
        <v>264</v>
      </c>
      <c r="E19" s="45" t="s">
        <v>233</v>
      </c>
      <c r="F19" s="45" t="s">
        <v>323</v>
      </c>
      <c r="G19" s="45" t="s">
        <v>235</v>
      </c>
      <c r="H19" s="45" t="s">
        <v>252</v>
      </c>
      <c r="I19" s="46"/>
      <c r="J19" s="48" t="n">
        <f aca="false">IFERROR(G19*I19,0)</f>
        <v>0</v>
      </c>
      <c r="K19" s="45"/>
      <c r="L19" s="45"/>
      <c r="M19" s="45"/>
      <c r="N19" s="45"/>
      <c r="O19" s="45" t="s">
        <v>168</v>
      </c>
      <c r="P19" s="45" t="s">
        <v>238</v>
      </c>
      <c r="Q19" s="45" t="s">
        <v>280</v>
      </c>
      <c r="R19" s="45" t="s">
        <v>152</v>
      </c>
      <c r="S19" s="45" t="s">
        <v>324</v>
      </c>
      <c r="T19" s="45"/>
    </row>
  </sheetData>
  <mergeCells count="1">
    <mergeCell ref="A1:T2"/>
  </mergeCells>
  <conditionalFormatting sqref="P5:P500">
    <cfRule type="cellIs" priority="2" operator="equal" aboveAverage="0" equalAverage="0" bottom="0" percent="0" rank="0" text="" dxfId="3">
      <formula>"Expedite Required"</formula>
    </cfRule>
    <cfRule type="cellIs" priority="3" operator="equal" aboveAverage="0" equalAverage="0" bottom="0" percent="0" rank="0" text="" dxfId="0">
      <formula>"Delivered"</formula>
    </cfRule>
  </conditionalFormatting>
  <dataValidations count="2">
    <dataValidation allowBlank="true" errorStyle="stop" operator="between" showDropDown="false" showErrorMessage="false" showInputMessage="false" sqref="P5:P500" type="list">
      <formula1>"Not Ordered,PO Issued,In Production,Shipped,At Port,In Transit,Delivered,On Hold,Expedite Required"</formula1>
      <formula2>0</formula2>
    </dataValidation>
    <dataValidation allowBlank="true" errorStyle="stop" operator="between" showDropDown="false" showErrorMessage="false" showInputMessage="false" sqref="D5:D500" type="list">
      <formula1>"Long Lead,Bulk Material,Engineered Equipment,Owner-Furnished,Subcontractor-Furnished,Tool/Temp"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5"/>
    <col collapsed="false" customWidth="true" hidden="false" outlineLevel="0" max="3" min="3" style="0" width="18"/>
    <col collapsed="false" customWidth="true" hidden="false" outlineLevel="0" max="4" min="4" style="0" width="40"/>
    <col collapsed="false" customWidth="true" hidden="false" outlineLevel="0" max="5" min="5" style="0" width="20"/>
    <col collapsed="false" customWidth="true" hidden="false" outlineLevel="0" max="8" min="6" style="0" width="14"/>
    <col collapsed="false" customWidth="true" hidden="false" outlineLevel="0" max="9" min="9" style="0" width="18"/>
    <col collapsed="false" customWidth="true" hidden="false" outlineLevel="0" max="10" min="10" style="0" width="16"/>
    <col collapsed="false" customWidth="true" hidden="false" outlineLevel="0" max="11" min="11" style="0" width="18"/>
    <col collapsed="false" customWidth="true" hidden="false" outlineLevel="0" max="13" min="12" style="0" width="16"/>
    <col collapsed="false" customWidth="true" hidden="false" outlineLevel="0" max="14" min="14" style="0" width="30"/>
  </cols>
  <sheetData>
    <row r="1" customFormat="false" ht="27.75" hidden="false" customHeight="true" outlineLevel="0" collapsed="false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customFormat="false" ht="15" hidden="false" customHeight="false" outlineLevel="0" collapsed="false">
      <c r="A4" s="41" t="s">
        <v>326</v>
      </c>
      <c r="F4" s="43" t="n">
        <f aca="false">SUMIF(H6:H500,"Approved",J6:J500)</f>
        <v>0</v>
      </c>
    </row>
    <row r="5" customFormat="false" ht="34.5" hidden="false" customHeight="true" outlineLevel="0" collapsed="false">
      <c r="A5" s="44" t="s">
        <v>327</v>
      </c>
      <c r="B5" s="44" t="s">
        <v>72</v>
      </c>
      <c r="C5" s="44" t="s">
        <v>214</v>
      </c>
      <c r="D5" s="44" t="s">
        <v>328</v>
      </c>
      <c r="E5" s="44" t="s">
        <v>329</v>
      </c>
      <c r="F5" s="70" t="s">
        <v>330</v>
      </c>
      <c r="G5" s="44" t="s">
        <v>331</v>
      </c>
      <c r="H5" s="44" t="s">
        <v>44</v>
      </c>
      <c r="I5" s="44" t="s">
        <v>332</v>
      </c>
      <c r="J5" s="44" t="s">
        <v>333</v>
      </c>
      <c r="K5" s="44" t="s">
        <v>334</v>
      </c>
      <c r="L5" s="44" t="s">
        <v>335</v>
      </c>
      <c r="M5" s="44" t="s">
        <v>336</v>
      </c>
      <c r="N5" s="44" t="s">
        <v>337</v>
      </c>
    </row>
    <row r="6" customFormat="false" ht="15.75" hidden="false" customHeight="true" outlineLevel="0" collapsed="false">
      <c r="A6" s="45"/>
      <c r="B6" s="45"/>
      <c r="C6" s="45"/>
      <c r="D6" s="45"/>
      <c r="E6" s="45"/>
      <c r="F6" s="45"/>
      <c r="G6" s="45"/>
      <c r="H6" s="45"/>
      <c r="I6" s="46"/>
      <c r="J6" s="48"/>
      <c r="K6" s="48" t="n">
        <f aca="false">IFERROR(I6+J6,0)</f>
        <v>0</v>
      </c>
      <c r="L6" s="45"/>
      <c r="M6" s="45"/>
      <c r="N6" s="45"/>
    </row>
    <row r="7" customFormat="false" ht="15.75" hidden="false" customHeight="true" outlineLevel="0" collapsed="false">
      <c r="A7" s="49"/>
      <c r="B7" s="49"/>
      <c r="C7" s="49"/>
      <c r="D7" s="49"/>
      <c r="E7" s="49"/>
      <c r="F7" s="49"/>
      <c r="G7" s="49"/>
      <c r="H7" s="49"/>
      <c r="I7" s="50"/>
      <c r="J7" s="52"/>
      <c r="K7" s="52" t="n">
        <f aca="false">IFERROR(I7+J7,0)</f>
        <v>0</v>
      </c>
      <c r="L7" s="49"/>
      <c r="M7" s="49"/>
      <c r="N7" s="49"/>
    </row>
    <row r="8" customFormat="false" ht="15.75" hidden="false" customHeight="true" outlineLevel="0" collapsed="false">
      <c r="A8" s="45"/>
      <c r="B8" s="45"/>
      <c r="C8" s="45"/>
      <c r="D8" s="45"/>
      <c r="E8" s="45"/>
      <c r="F8" s="45"/>
      <c r="G8" s="45"/>
      <c r="H8" s="45"/>
      <c r="I8" s="46"/>
      <c r="J8" s="48"/>
      <c r="K8" s="48" t="n">
        <f aca="false">IFERROR(I8+J8,0)</f>
        <v>0</v>
      </c>
      <c r="L8" s="45"/>
      <c r="M8" s="45"/>
      <c r="N8" s="45"/>
    </row>
    <row r="9" customFormat="false" ht="15.75" hidden="false" customHeight="true" outlineLevel="0" collapsed="false">
      <c r="A9" s="49"/>
      <c r="B9" s="49"/>
      <c r="C9" s="49"/>
      <c r="D9" s="49"/>
      <c r="E9" s="49"/>
      <c r="F9" s="49"/>
      <c r="G9" s="49"/>
      <c r="H9" s="49"/>
      <c r="I9" s="50"/>
      <c r="J9" s="52"/>
      <c r="K9" s="52" t="n">
        <f aca="false">IFERROR(I9+J9,0)</f>
        <v>0</v>
      </c>
      <c r="L9" s="49"/>
      <c r="M9" s="49"/>
      <c r="N9" s="49"/>
    </row>
    <row r="10" customFormat="false" ht="15.75" hidden="false" customHeight="true" outlineLevel="0" collapsed="false">
      <c r="A10" s="45"/>
      <c r="B10" s="45"/>
      <c r="C10" s="45"/>
      <c r="D10" s="45"/>
      <c r="E10" s="45"/>
      <c r="F10" s="45"/>
      <c r="G10" s="45"/>
      <c r="H10" s="45"/>
      <c r="I10" s="46"/>
      <c r="J10" s="48"/>
      <c r="K10" s="48" t="n">
        <f aca="false">IFERROR(I10+J10,0)</f>
        <v>0</v>
      </c>
      <c r="L10" s="45"/>
      <c r="M10" s="45"/>
      <c r="N10" s="45"/>
    </row>
    <row r="11" customFormat="false" ht="15.75" hidden="false" customHeight="true" outlineLevel="0" collapsed="false">
      <c r="A11" s="49"/>
      <c r="B11" s="49"/>
      <c r="C11" s="49"/>
      <c r="D11" s="49"/>
      <c r="E11" s="49"/>
      <c r="F11" s="49"/>
      <c r="G11" s="49"/>
      <c r="H11" s="49"/>
      <c r="I11" s="50"/>
      <c r="J11" s="52"/>
      <c r="K11" s="52" t="n">
        <f aca="false">IFERROR(I11+J11,0)</f>
        <v>0</v>
      </c>
      <c r="L11" s="49"/>
      <c r="M11" s="49"/>
      <c r="N11" s="49"/>
    </row>
    <row r="12" customFormat="false" ht="15.75" hidden="false" customHeight="true" outlineLevel="0" collapsed="false">
      <c r="A12" s="45"/>
      <c r="B12" s="45"/>
      <c r="C12" s="45"/>
      <c r="D12" s="45"/>
      <c r="E12" s="45"/>
      <c r="F12" s="45"/>
      <c r="G12" s="45"/>
      <c r="H12" s="45"/>
      <c r="I12" s="46"/>
      <c r="J12" s="48"/>
      <c r="K12" s="48" t="n">
        <f aca="false">IFERROR(I12+J12,0)</f>
        <v>0</v>
      </c>
      <c r="L12" s="45"/>
      <c r="M12" s="45"/>
      <c r="N12" s="45"/>
    </row>
    <row r="13" customFormat="false" ht="15.75" hidden="false" customHeight="true" outlineLevel="0" collapsed="false">
      <c r="A13" s="49"/>
      <c r="B13" s="49"/>
      <c r="C13" s="49"/>
      <c r="D13" s="49"/>
      <c r="E13" s="49"/>
      <c r="F13" s="49"/>
      <c r="G13" s="49"/>
      <c r="H13" s="49"/>
      <c r="I13" s="50"/>
      <c r="J13" s="52"/>
      <c r="K13" s="52" t="n">
        <f aca="false">IFERROR(I13+J13,0)</f>
        <v>0</v>
      </c>
      <c r="L13" s="49"/>
      <c r="M13" s="49"/>
      <c r="N13" s="49"/>
    </row>
    <row r="14" customFormat="false" ht="15.75" hidden="false" customHeight="true" outlineLevel="0" collapsed="false">
      <c r="A14" s="45"/>
      <c r="B14" s="45"/>
      <c r="C14" s="45"/>
      <c r="D14" s="45"/>
      <c r="E14" s="45"/>
      <c r="F14" s="45"/>
      <c r="G14" s="45"/>
      <c r="H14" s="45"/>
      <c r="I14" s="46"/>
      <c r="J14" s="48"/>
      <c r="K14" s="48" t="n">
        <f aca="false">IFERROR(I14+J14,0)</f>
        <v>0</v>
      </c>
      <c r="L14" s="45"/>
      <c r="M14" s="45"/>
      <c r="N14" s="45"/>
    </row>
    <row r="15" customFormat="false" ht="15.75" hidden="false" customHeight="true" outlineLevel="0" collapsed="false">
      <c r="A15" s="49"/>
      <c r="B15" s="49"/>
      <c r="C15" s="49"/>
      <c r="D15" s="49"/>
      <c r="E15" s="49"/>
      <c r="F15" s="49"/>
      <c r="G15" s="49"/>
      <c r="H15" s="49"/>
      <c r="I15" s="50"/>
      <c r="J15" s="52"/>
      <c r="K15" s="52" t="n">
        <f aca="false">IFERROR(I15+J15,0)</f>
        <v>0</v>
      </c>
      <c r="L15" s="49"/>
      <c r="M15" s="49"/>
      <c r="N15" s="49"/>
    </row>
    <row r="16" customFormat="false" ht="15.75" hidden="false" customHeight="true" outlineLevel="0" collapsed="false">
      <c r="A16" s="45"/>
      <c r="B16" s="45"/>
      <c r="C16" s="45"/>
      <c r="D16" s="45"/>
      <c r="E16" s="45"/>
      <c r="F16" s="45"/>
      <c r="G16" s="45"/>
      <c r="H16" s="45"/>
      <c r="I16" s="46"/>
      <c r="J16" s="48"/>
      <c r="K16" s="48" t="n">
        <f aca="false">IFERROR(I16+J16,0)</f>
        <v>0</v>
      </c>
      <c r="L16" s="45"/>
      <c r="M16" s="45"/>
      <c r="N16" s="45"/>
    </row>
    <row r="17" customFormat="false" ht="15.75" hidden="false" customHeight="true" outlineLevel="0" collapsed="false">
      <c r="A17" s="49"/>
      <c r="B17" s="49"/>
      <c r="C17" s="49"/>
      <c r="D17" s="49"/>
      <c r="E17" s="49"/>
      <c r="F17" s="49"/>
      <c r="G17" s="49"/>
      <c r="H17" s="49"/>
      <c r="I17" s="50"/>
      <c r="J17" s="52"/>
      <c r="K17" s="52" t="n">
        <f aca="false">IFERROR(I17+J17,0)</f>
        <v>0</v>
      </c>
      <c r="L17" s="49"/>
      <c r="M17" s="49"/>
      <c r="N17" s="49"/>
    </row>
    <row r="18" customFormat="false" ht="15.75" hidden="false" customHeight="true" outlineLevel="0" collapsed="false">
      <c r="A18" s="45"/>
      <c r="B18" s="45"/>
      <c r="C18" s="45"/>
      <c r="D18" s="45"/>
      <c r="E18" s="45"/>
      <c r="F18" s="45"/>
      <c r="G18" s="45"/>
      <c r="H18" s="45"/>
      <c r="I18" s="46"/>
      <c r="J18" s="48"/>
      <c r="K18" s="48" t="n">
        <f aca="false">IFERROR(I18+J18,0)</f>
        <v>0</v>
      </c>
      <c r="L18" s="45"/>
      <c r="M18" s="45"/>
      <c r="N18" s="45"/>
    </row>
    <row r="19" customFormat="false" ht="15.75" hidden="false" customHeight="true" outlineLevel="0" collapsed="false">
      <c r="A19" s="49"/>
      <c r="B19" s="49"/>
      <c r="C19" s="49"/>
      <c r="D19" s="49"/>
      <c r="E19" s="49"/>
      <c r="F19" s="49"/>
      <c r="G19" s="49"/>
      <c r="H19" s="49"/>
      <c r="I19" s="50"/>
      <c r="J19" s="52"/>
      <c r="K19" s="52" t="n">
        <f aca="false">IFERROR(I19+J19,0)</f>
        <v>0</v>
      </c>
      <c r="L19" s="49"/>
      <c r="M19" s="49"/>
      <c r="N19" s="49"/>
    </row>
    <row r="20" customFormat="false" ht="15.75" hidden="false" customHeight="true" outlineLevel="0" collapsed="false">
      <c r="A20" s="45"/>
      <c r="B20" s="45"/>
      <c r="C20" s="45"/>
      <c r="D20" s="45"/>
      <c r="E20" s="45"/>
      <c r="F20" s="45"/>
      <c r="G20" s="45"/>
      <c r="H20" s="45"/>
      <c r="I20" s="46"/>
      <c r="J20" s="48"/>
      <c r="K20" s="48" t="n">
        <f aca="false">IFERROR(I20+J20,0)</f>
        <v>0</v>
      </c>
      <c r="L20" s="45"/>
      <c r="M20" s="45"/>
      <c r="N20" s="45"/>
    </row>
    <row r="21" customFormat="false" ht="15.75" hidden="false" customHeight="true" outlineLevel="0" collapsed="false">
      <c r="A21" s="49"/>
      <c r="B21" s="49"/>
      <c r="C21" s="49"/>
      <c r="D21" s="49"/>
      <c r="E21" s="49"/>
      <c r="F21" s="49"/>
      <c r="G21" s="49"/>
      <c r="H21" s="49"/>
      <c r="I21" s="50"/>
      <c r="J21" s="52"/>
      <c r="K21" s="52" t="n">
        <f aca="false">IFERROR(I21+J21,0)</f>
        <v>0</v>
      </c>
      <c r="L21" s="49"/>
      <c r="M21" s="49"/>
      <c r="N21" s="49"/>
    </row>
    <row r="22" customFormat="false" ht="15.75" hidden="false" customHeight="true" outlineLevel="0" collapsed="false">
      <c r="A22" s="45"/>
      <c r="B22" s="45"/>
      <c r="C22" s="45"/>
      <c r="D22" s="45"/>
      <c r="E22" s="45"/>
      <c r="F22" s="45"/>
      <c r="G22" s="45"/>
      <c r="H22" s="45"/>
      <c r="I22" s="46"/>
      <c r="J22" s="48"/>
      <c r="K22" s="48" t="n">
        <f aca="false">IFERROR(I22+J22,0)</f>
        <v>0</v>
      </c>
      <c r="L22" s="45"/>
      <c r="M22" s="45"/>
      <c r="N22" s="45"/>
    </row>
    <row r="23" customFormat="false" ht="15.75" hidden="false" customHeight="true" outlineLevel="0" collapsed="false">
      <c r="A23" s="49"/>
      <c r="B23" s="49"/>
      <c r="C23" s="49"/>
      <c r="D23" s="49"/>
      <c r="E23" s="49"/>
      <c r="F23" s="49"/>
      <c r="G23" s="49"/>
      <c r="H23" s="49"/>
      <c r="I23" s="50"/>
      <c r="J23" s="52"/>
      <c r="K23" s="52" t="n">
        <f aca="false">IFERROR(I23+J23,0)</f>
        <v>0</v>
      </c>
      <c r="L23" s="49"/>
      <c r="M23" s="49"/>
      <c r="N23" s="49"/>
    </row>
    <row r="24" customFormat="false" ht="15.75" hidden="false" customHeight="true" outlineLevel="0" collapsed="false">
      <c r="A24" s="45"/>
      <c r="B24" s="45"/>
      <c r="C24" s="45"/>
      <c r="D24" s="45"/>
      <c r="E24" s="45"/>
      <c r="F24" s="45"/>
      <c r="G24" s="45"/>
      <c r="H24" s="45"/>
      <c r="I24" s="46"/>
      <c r="J24" s="48"/>
      <c r="K24" s="48" t="n">
        <f aca="false">IFERROR(I24+J24,0)</f>
        <v>0</v>
      </c>
      <c r="L24" s="45"/>
      <c r="M24" s="45"/>
      <c r="N24" s="45"/>
    </row>
    <row r="25" customFormat="false" ht="15.75" hidden="false" customHeight="true" outlineLevel="0" collapsed="false">
      <c r="A25" s="49"/>
      <c r="B25" s="49"/>
      <c r="C25" s="49"/>
      <c r="D25" s="49"/>
      <c r="E25" s="49"/>
      <c r="F25" s="49"/>
      <c r="G25" s="49"/>
      <c r="H25" s="49"/>
      <c r="I25" s="50"/>
      <c r="J25" s="52"/>
      <c r="K25" s="52" t="n">
        <f aca="false">IFERROR(I25+J25,0)</f>
        <v>0</v>
      </c>
      <c r="L25" s="49"/>
      <c r="M25" s="49"/>
      <c r="N25" s="49"/>
    </row>
  </sheetData>
  <mergeCells count="1">
    <mergeCell ref="A1:R2"/>
  </mergeCells>
  <conditionalFormatting sqref="H6:H500">
    <cfRule type="cellIs" priority="2" operator="equal" aboveAverage="0" equalAverage="0" bottom="0" percent="0" rank="0" text="" dxfId="0">
      <formula>"Approved"</formula>
    </cfRule>
    <cfRule type="cellIs" priority="3" operator="equal" aboveAverage="0" equalAverage="0" bottom="0" percent="0" rank="0" text="" dxfId="1">
      <formula>"Rejected"</formula>
    </cfRule>
    <cfRule type="cellIs" priority="4" operator="equal" aboveAverage="0" equalAverage="0" bottom="0" percent="0" rank="0" text="" dxfId="2">
      <formula>"Pending"</formula>
    </cfRule>
  </conditionalFormatting>
  <dataValidations count="2">
    <dataValidation allowBlank="true" errorStyle="stop" operator="between" showDropDown="false" showErrorMessage="false" showInputMessage="false" sqref="H6:H500" type="list">
      <formula1>"Pending,Approved,Rejected,Under Review,Withdrawn"</formula1>
      <formula2>0</formula2>
    </dataValidation>
    <dataValidation allowBlank="true" errorStyle="stop" operator="between" showDropDown="false" showErrorMessage="false" showInputMessage="false" sqref="E6:E500" type="list">
      <formula1>"Owner Directed,Design Change,Unforeseen Condition,Regulatory,Contractor Error,Scope Gap,Value Engineering"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40"/>
    <col collapsed="false" customWidth="true" hidden="false" outlineLevel="0" max="4" min="4" style="0" width="18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40"/>
    <col collapsed="false" customWidth="true" hidden="false" outlineLevel="0" max="10" min="10" style="0" width="35"/>
    <col collapsed="false" customWidth="true" hidden="false" outlineLevel="0" max="11" min="11" style="0" width="14"/>
    <col collapsed="false" customWidth="true" hidden="false" outlineLevel="0" max="13" min="12" style="0" width="12"/>
    <col collapsed="false" customWidth="true" hidden="false" outlineLevel="0" max="14" min="14" style="0" width="16"/>
    <col collapsed="false" customWidth="true" hidden="false" outlineLevel="0" max="15" min="15" style="0" width="18"/>
    <col collapsed="false" customWidth="true" hidden="false" outlineLevel="0" max="16" min="16" style="0" width="30"/>
  </cols>
  <sheetData>
    <row r="1" customFormat="false" ht="27.75" hidden="false" customHeight="true" outlineLevel="0" collapsed="false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customFormat="false" ht="39.75" hidden="false" customHeight="true" outlineLevel="0" collapsed="false">
      <c r="A4" s="44" t="s">
        <v>339</v>
      </c>
      <c r="B4" s="44" t="s">
        <v>214</v>
      </c>
      <c r="C4" s="44" t="s">
        <v>340</v>
      </c>
      <c r="D4" s="44" t="s">
        <v>60</v>
      </c>
      <c r="E4" s="44" t="s">
        <v>341</v>
      </c>
      <c r="F4" s="44" t="s">
        <v>342</v>
      </c>
      <c r="G4" s="44" t="s">
        <v>343</v>
      </c>
      <c r="H4" s="44" t="s">
        <v>65</v>
      </c>
      <c r="I4" s="44" t="s">
        <v>344</v>
      </c>
      <c r="J4" s="44" t="s">
        <v>345</v>
      </c>
      <c r="K4" s="44" t="s">
        <v>61</v>
      </c>
      <c r="L4" s="44" t="s">
        <v>346</v>
      </c>
      <c r="M4" s="44" t="s">
        <v>44</v>
      </c>
      <c r="N4" s="44" t="s">
        <v>347</v>
      </c>
      <c r="O4" s="44" t="s">
        <v>348</v>
      </c>
      <c r="P4" s="44" t="s">
        <v>337</v>
      </c>
    </row>
    <row r="5" customFormat="false" ht="18" hidden="false" customHeight="true" outlineLevel="0" collapsed="false">
      <c r="A5" s="45" t="s">
        <v>349</v>
      </c>
      <c r="B5" s="45" t="s">
        <v>231</v>
      </c>
      <c r="C5" s="45" t="s">
        <v>350</v>
      </c>
      <c r="D5" s="45" t="s">
        <v>351</v>
      </c>
      <c r="E5" s="71" t="n">
        <v>4</v>
      </c>
      <c r="F5" s="71" t="n">
        <v>5</v>
      </c>
      <c r="G5" s="72" t="n">
        <f aca="false">E5*F5</f>
        <v>20</v>
      </c>
      <c r="H5" s="45" t="str">
        <f aca="false">IF(G5&gt;=15,"🔴 Critical",IF(G5&gt;=9,"🟠 High",IF(G5&gt;=4,"🟡 Medium","🟢 Low")))</f>
        <v>🔴 Critical</v>
      </c>
      <c r="I5" s="45" t="s">
        <v>352</v>
      </c>
      <c r="J5" s="45" t="s">
        <v>353</v>
      </c>
      <c r="K5" s="45" t="s">
        <v>142</v>
      </c>
      <c r="L5" s="45"/>
      <c r="M5" s="45" t="s">
        <v>354</v>
      </c>
      <c r="N5" s="46"/>
      <c r="O5" s="45"/>
      <c r="P5" s="45"/>
    </row>
    <row r="6" customFormat="false" ht="18" hidden="false" customHeight="true" outlineLevel="0" collapsed="false">
      <c r="A6" s="49" t="s">
        <v>355</v>
      </c>
      <c r="B6" s="49" t="s">
        <v>244</v>
      </c>
      <c r="C6" s="49" t="s">
        <v>356</v>
      </c>
      <c r="D6" s="49" t="s">
        <v>351</v>
      </c>
      <c r="E6" s="73" t="n">
        <v>3</v>
      </c>
      <c r="F6" s="73" t="n">
        <v>4</v>
      </c>
      <c r="G6" s="74" t="n">
        <f aca="false">E6*F6</f>
        <v>12</v>
      </c>
      <c r="H6" s="49" t="str">
        <f aca="false">IF(G6&gt;=15,"🔴 Critical",IF(G6&gt;=9,"🟠 High",IF(G6&gt;=4,"🟡 Medium","🟢 Low")))</f>
        <v>🟠 High</v>
      </c>
      <c r="I6" s="49" t="s">
        <v>357</v>
      </c>
      <c r="J6" s="49" t="s">
        <v>358</v>
      </c>
      <c r="K6" s="49" t="s">
        <v>132</v>
      </c>
      <c r="L6" s="49"/>
      <c r="M6" s="49" t="s">
        <v>354</v>
      </c>
      <c r="N6" s="50"/>
      <c r="O6" s="49"/>
      <c r="P6" s="49"/>
    </row>
    <row r="7" customFormat="false" ht="18" hidden="false" customHeight="true" outlineLevel="0" collapsed="false">
      <c r="A7" s="45" t="s">
        <v>359</v>
      </c>
      <c r="B7" s="45" t="s">
        <v>299</v>
      </c>
      <c r="C7" s="45" t="s">
        <v>360</v>
      </c>
      <c r="D7" s="45" t="s">
        <v>361</v>
      </c>
      <c r="E7" s="71" t="n">
        <v>3</v>
      </c>
      <c r="F7" s="71" t="n">
        <v>4</v>
      </c>
      <c r="G7" s="72" t="n">
        <f aca="false">E7*F7</f>
        <v>12</v>
      </c>
      <c r="H7" s="45" t="str">
        <f aca="false">IF(G7&gt;=15,"🔴 Critical",IF(G7&gt;=9,"🟠 High",IF(G7&gt;=4,"🟡 Medium","🟢 Low")))</f>
        <v>🟠 High</v>
      </c>
      <c r="I7" s="45" t="s">
        <v>362</v>
      </c>
      <c r="J7" s="45" t="s">
        <v>363</v>
      </c>
      <c r="K7" s="45" t="s">
        <v>107</v>
      </c>
      <c r="L7" s="45"/>
      <c r="M7" s="45" t="s">
        <v>354</v>
      </c>
      <c r="N7" s="46"/>
      <c r="O7" s="45"/>
      <c r="P7" s="45"/>
    </row>
    <row r="8" customFormat="false" ht="18" hidden="false" customHeight="true" outlineLevel="0" collapsed="false">
      <c r="A8" s="49" t="s">
        <v>364</v>
      </c>
      <c r="B8" s="49" t="s">
        <v>365</v>
      </c>
      <c r="C8" s="49" t="s">
        <v>366</v>
      </c>
      <c r="D8" s="49" t="s">
        <v>351</v>
      </c>
      <c r="E8" s="73" t="n">
        <v>4</v>
      </c>
      <c r="F8" s="73" t="n">
        <v>3</v>
      </c>
      <c r="G8" s="74" t="n">
        <f aca="false">E8*F8</f>
        <v>12</v>
      </c>
      <c r="H8" s="49" t="str">
        <f aca="false">IF(G8&gt;=15,"🔴 Critical",IF(G8&gt;=9,"🟠 High",IF(G8&gt;=4,"🟡 Medium","🟢 Low")))</f>
        <v>🟠 High</v>
      </c>
      <c r="I8" s="49" t="s">
        <v>367</v>
      </c>
      <c r="J8" s="49" t="s">
        <v>368</v>
      </c>
      <c r="K8" s="49" t="s">
        <v>369</v>
      </c>
      <c r="L8" s="49"/>
      <c r="M8" s="49" t="s">
        <v>354</v>
      </c>
      <c r="N8" s="50"/>
      <c r="O8" s="49"/>
      <c r="P8" s="49"/>
    </row>
    <row r="9" customFormat="false" ht="18" hidden="false" customHeight="true" outlineLevel="0" collapsed="false">
      <c r="A9" s="45" t="s">
        <v>370</v>
      </c>
      <c r="B9" s="45" t="s">
        <v>231</v>
      </c>
      <c r="C9" s="45" t="s">
        <v>371</v>
      </c>
      <c r="D9" s="45" t="s">
        <v>372</v>
      </c>
      <c r="E9" s="71" t="n">
        <v>3</v>
      </c>
      <c r="F9" s="71" t="n">
        <v>5</v>
      </c>
      <c r="G9" s="72" t="n">
        <f aca="false">E9*F9</f>
        <v>15</v>
      </c>
      <c r="H9" s="45" t="str">
        <f aca="false">IF(G9&gt;=15,"🔴 Critical",IF(G9&gt;=9,"🟠 High",IF(G9&gt;=4,"🟡 Medium","🟢 Low")))</f>
        <v>🔴 Critical</v>
      </c>
      <c r="I9" s="45" t="s">
        <v>373</v>
      </c>
      <c r="J9" s="45" t="s">
        <v>374</v>
      </c>
      <c r="K9" s="45" t="s">
        <v>142</v>
      </c>
      <c r="L9" s="45"/>
      <c r="M9" s="45" t="s">
        <v>354</v>
      </c>
      <c r="N9" s="46"/>
      <c r="O9" s="45"/>
      <c r="P9" s="45"/>
    </row>
    <row r="10" customFormat="false" ht="18" hidden="false" customHeight="true" outlineLevel="0" collapsed="false">
      <c r="A10" s="49" t="s">
        <v>375</v>
      </c>
      <c r="B10" s="49" t="s">
        <v>263</v>
      </c>
      <c r="C10" s="49" t="s">
        <v>376</v>
      </c>
      <c r="D10" s="49" t="s">
        <v>351</v>
      </c>
      <c r="E10" s="73" t="n">
        <v>3</v>
      </c>
      <c r="F10" s="73" t="n">
        <v>3</v>
      </c>
      <c r="G10" s="74" t="n">
        <f aca="false">E10*F10</f>
        <v>9</v>
      </c>
      <c r="H10" s="49" t="str">
        <f aca="false">IF(G10&gt;=15,"🔴 Critical",IF(G10&gt;=9,"🟠 High",IF(G10&gt;=4,"🟡 Medium","🟢 Low")))</f>
        <v>🟠 High</v>
      </c>
      <c r="I10" s="49" t="s">
        <v>377</v>
      </c>
      <c r="J10" s="49" t="s">
        <v>378</v>
      </c>
      <c r="K10" s="49" t="s">
        <v>124</v>
      </c>
      <c r="L10" s="49"/>
      <c r="M10" s="49" t="s">
        <v>354</v>
      </c>
      <c r="N10" s="50"/>
      <c r="O10" s="49"/>
      <c r="P10" s="49"/>
    </row>
    <row r="11" customFormat="false" ht="18" hidden="false" customHeight="true" outlineLevel="0" collapsed="false">
      <c r="A11" s="45" t="s">
        <v>379</v>
      </c>
      <c r="B11" s="45" t="s">
        <v>365</v>
      </c>
      <c r="C11" s="45" t="s">
        <v>380</v>
      </c>
      <c r="D11" s="45" t="s">
        <v>381</v>
      </c>
      <c r="E11" s="71" t="n">
        <v>2</v>
      </c>
      <c r="F11" s="71" t="n">
        <v>4</v>
      </c>
      <c r="G11" s="72" t="n">
        <f aca="false">E11*F11</f>
        <v>8</v>
      </c>
      <c r="H11" s="45" t="str">
        <f aca="false">IF(G11&gt;=15,"🔴 Critical",IF(G11&gt;=9,"🟠 High",IF(G11&gt;=4,"🟡 Medium","🟢 Low")))</f>
        <v>🟡 Medium</v>
      </c>
      <c r="I11" s="45" t="s">
        <v>382</v>
      </c>
      <c r="J11" s="45" t="s">
        <v>383</v>
      </c>
      <c r="K11" s="45" t="s">
        <v>175</v>
      </c>
      <c r="L11" s="45"/>
      <c r="M11" s="45" t="s">
        <v>354</v>
      </c>
      <c r="N11" s="46"/>
      <c r="O11" s="45"/>
      <c r="P11" s="45"/>
    </row>
    <row r="12" customFormat="false" ht="18" hidden="false" customHeight="true" outlineLevel="0" collapsed="false">
      <c r="A12" s="49" t="s">
        <v>384</v>
      </c>
      <c r="B12" s="49" t="s">
        <v>385</v>
      </c>
      <c r="C12" s="49" t="s">
        <v>386</v>
      </c>
      <c r="D12" s="49" t="s">
        <v>387</v>
      </c>
      <c r="E12" s="73" t="n">
        <v>3</v>
      </c>
      <c r="F12" s="73" t="n">
        <v>4</v>
      </c>
      <c r="G12" s="74" t="n">
        <f aca="false">E12*F12</f>
        <v>12</v>
      </c>
      <c r="H12" s="49" t="str">
        <f aca="false">IF(G12&gt;=15,"🔴 Critical",IF(G12&gt;=9,"🟠 High",IF(G12&gt;=4,"🟡 Medium","🟢 Low")))</f>
        <v>🟠 High</v>
      </c>
      <c r="I12" s="49" t="s">
        <v>388</v>
      </c>
      <c r="J12" s="49" t="s">
        <v>389</v>
      </c>
      <c r="K12" s="49" t="s">
        <v>162</v>
      </c>
      <c r="L12" s="49"/>
      <c r="M12" s="49" t="s">
        <v>354</v>
      </c>
      <c r="N12" s="50"/>
      <c r="O12" s="49"/>
      <c r="P12" s="49"/>
    </row>
  </sheetData>
  <mergeCells count="1">
    <mergeCell ref="A1:P2"/>
  </mergeCells>
  <dataValidations count="2">
    <dataValidation allowBlank="true" errorStyle="stop" operator="between" showDropDown="false" showErrorMessage="false" showInputMessage="false" sqref="D5:D200" type="list">
      <formula1>"Supply Chain,Schedule,Cost,Technical,Regulatory/NRC,Safety,Weather/Force Majeure,Subcontractor Performance,Design"</formula1>
      <formula2>0</formula2>
    </dataValidation>
    <dataValidation allowBlank="true" errorStyle="stop" operator="between" showDropDown="false" showErrorMessage="false" showInputMessage="false" sqref="M5:M200" type="list">
      <formula1>"Open,Mitigated,Closed,Monitoring,Escalated"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5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26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12"/>
    <col collapsed="false" customWidth="true" hidden="false" outlineLevel="0" max="11" min="10" style="0" width="16"/>
    <col collapsed="false" customWidth="true" hidden="false" outlineLevel="0" max="12" min="12" style="0" width="14"/>
    <col collapsed="false" customWidth="true" hidden="false" outlineLevel="0" max="13" min="13" style="0" width="12"/>
    <col collapsed="false" customWidth="true" hidden="false" outlineLevel="0" max="14" min="14" style="0" width="18"/>
    <col collapsed="false" customWidth="true" hidden="false" outlineLevel="0" max="15" min="15" style="0" width="30"/>
    <col collapsed="false" customWidth="true" hidden="false" outlineLevel="0" max="16" min="16" style="0" width="18"/>
    <col collapsed="false" customWidth="true" hidden="false" outlineLevel="0" max="17" min="17" style="0" width="25"/>
    <col collapsed="false" customWidth="true" hidden="false" outlineLevel="0" max="18" min="18" style="0" width="14"/>
    <col collapsed="false" customWidth="true" hidden="false" outlineLevel="0" max="19" min="19" style="0" width="30"/>
  </cols>
  <sheetData>
    <row r="1" customFormat="false" ht="27.75" hidden="false" customHeight="true" outlineLevel="0" collapsed="false">
      <c r="A1" s="1" t="s">
        <v>390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customFormat="false" ht="39.75" hidden="false" customHeight="true" outlineLevel="0" collapsed="false">
      <c r="A4" s="44" t="s">
        <v>391</v>
      </c>
      <c r="B4" s="44" t="s">
        <v>71</v>
      </c>
      <c r="C4" s="44" t="s">
        <v>392</v>
      </c>
      <c r="D4" s="44" t="s">
        <v>75</v>
      </c>
      <c r="E4" s="44" t="s">
        <v>76</v>
      </c>
      <c r="F4" s="44" t="s">
        <v>393</v>
      </c>
      <c r="G4" s="44" t="s">
        <v>394</v>
      </c>
      <c r="H4" s="44" t="s">
        <v>395</v>
      </c>
      <c r="I4" s="44" t="s">
        <v>396</v>
      </c>
      <c r="J4" s="44" t="s">
        <v>397</v>
      </c>
      <c r="K4" s="44" t="s">
        <v>398</v>
      </c>
      <c r="L4" s="44" t="s">
        <v>399</v>
      </c>
      <c r="M4" s="44" t="s">
        <v>400</v>
      </c>
      <c r="N4" s="44" t="s">
        <v>401</v>
      </c>
      <c r="O4" s="44" t="s">
        <v>402</v>
      </c>
      <c r="P4" s="44" t="s">
        <v>77</v>
      </c>
      <c r="Q4" s="44" t="s">
        <v>403</v>
      </c>
      <c r="R4" s="44" t="s">
        <v>404</v>
      </c>
      <c r="S4" s="44" t="s">
        <v>337</v>
      </c>
    </row>
    <row r="5" customFormat="false" ht="15.75" hidden="false" customHeight="true" outlineLevel="0" collapsed="false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customFormat="false" ht="15.75" hidden="false" customHeight="true" outlineLevel="0" collapsed="false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customFormat="false" ht="15.75" hidden="false" customHeight="true" outlineLevel="0" collapsed="false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customFormat="false" ht="15.75" hidden="false" customHeight="true" outlineLevel="0" collapsed="false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customFormat="false" ht="15.75" hidden="false" customHeight="tru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customFormat="false" ht="15.75" hidden="false" customHeight="true" outlineLevel="0" collapsed="false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customFormat="false" ht="15.75" hidden="false" customHeight="true" outlineLevel="0" collapsed="false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customFormat="false" ht="15.75" hidden="false" customHeight="true" outlineLevel="0" collapsed="false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customFormat="false" ht="15.75" hidden="false" customHeight="true" outlineLevel="0" collapsed="false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customFormat="false" ht="15.75" hidden="false" customHeight="true" outlineLevel="0" collapsed="false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customFormat="false" ht="15.75" hidden="false" customHeight="true" outlineLevel="0" collapsed="false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customFormat="false" ht="15.75" hidden="false" customHeight="true" outlineLevel="0" collapsed="false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customFormat="false" ht="15.75" hidden="false" customHeight="true" outlineLevel="0" collapsed="false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customFormat="false" ht="15.75" hidden="false" customHeight="true" outlineLevel="0" collapsed="false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customFormat="false" ht="15.75" hidden="false" customHeight="true" outlineLevel="0" collapsed="false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customFormat="false" ht="15.75" hidden="false" customHeight="true" outlineLevel="0" collapsed="false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customFormat="false" ht="15.75" hidden="false" customHeight="true" outlineLevel="0" collapsed="false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customFormat="false" ht="15.75" hidden="false" customHeight="true" outlineLevel="0" collapsed="false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customFormat="false" ht="15.75" hidden="false" customHeight="true" outlineLevel="0" collapsed="false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customFormat="false" ht="15.75" hidden="false" customHeight="true" outlineLevel="0" collapsed="false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customFormat="false" ht="15.75" hidden="false" customHeight="true" outlineLevel="0" collapsed="false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customFormat="false" ht="15.75" hidden="false" customHeight="true" outlineLevel="0" collapsed="false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customFormat="false" ht="15.75" hidden="false" customHeight="true" outlineLevel="0" collapsed="false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customFormat="false" ht="15.75" hidden="false" customHeight="true" outlineLevel="0" collapsed="false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customFormat="false" ht="15.75" hidden="false" customHeight="true" outlineLevel="0" collapsed="false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</sheetData>
  <mergeCells count="1">
    <mergeCell ref="A1:S2"/>
  </mergeCells>
  <conditionalFormatting sqref="P5:P200">
    <cfRule type="cellIs" priority="2" operator="equal" aboveAverage="0" equalAverage="0" bottom="0" percent="0" rank="0" text="" dxfId="4">
      <formula>"Approved"</formula>
    </cfRule>
    <cfRule type="cellIs" priority="3" operator="equal" aboveAverage="0" equalAverage="0" bottom="0" percent="0" rank="0" text="" dxfId="1">
      <formula>"Rejected"</formula>
    </cfRule>
    <cfRule type="cellIs" priority="4" operator="equal" aboveAverage="0" equalAverage="0" bottom="0" percent="0" rank="0" text="" dxfId="2">
      <formula>"Expired"</formula>
    </cfRule>
  </conditionalFormatting>
  <dataValidations count="1">
    <dataValidation allowBlank="true" errorStyle="stop" operator="between" showDropDown="false" showErrorMessage="false" showInputMessage="false" sqref="P5:P200" type="list">
      <formula1>"Approved,Conditional Approval,Under Review,Rejected,Expired,Pending Submission"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12" min="2" style="0" width="15"/>
  </cols>
  <sheetData>
    <row r="1" customFormat="false" ht="27.75" hidden="false" customHeight="true" outlineLevel="0" collapsed="false">
      <c r="A1" s="1" t="s">
        <v>405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customFormat="false" ht="15" hidden="false" customHeight="true" outlineLevel="0" collapsed="false">
      <c r="A4" s="75" t="s">
        <v>406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6" customFormat="false" ht="49.5" hidden="false" customHeight="true" outlineLevel="0" collapsed="false">
      <c r="A6" s="44" t="s">
        <v>407</v>
      </c>
      <c r="B6" s="76" t="s">
        <v>408</v>
      </c>
      <c r="C6" s="76" t="s">
        <v>409</v>
      </c>
      <c r="D6" s="76" t="s">
        <v>142</v>
      </c>
      <c r="E6" s="76" t="s">
        <v>410</v>
      </c>
      <c r="F6" s="76" t="s">
        <v>124</v>
      </c>
      <c r="G6" s="76" t="s">
        <v>411</v>
      </c>
      <c r="H6" s="76" t="s">
        <v>102</v>
      </c>
      <c r="I6" s="76" t="s">
        <v>412</v>
      </c>
      <c r="J6" s="76" t="s">
        <v>413</v>
      </c>
      <c r="K6" s="76" t="s">
        <v>414</v>
      </c>
    </row>
    <row r="7" customFormat="false" ht="15.75" hidden="false" customHeight="true" outlineLevel="0" collapsed="false">
      <c r="A7" s="77" t="s">
        <v>415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customFormat="false" ht="15.75" hidden="false" customHeight="true" outlineLevel="0" collapsed="false">
      <c r="A8" s="49" t="s">
        <v>416</v>
      </c>
      <c r="B8" s="79" t="s">
        <v>417</v>
      </c>
      <c r="C8" s="80" t="s">
        <v>418</v>
      </c>
      <c r="D8" s="80" t="s">
        <v>418</v>
      </c>
      <c r="E8" s="80" t="s">
        <v>418</v>
      </c>
      <c r="F8" s="80" t="s">
        <v>418</v>
      </c>
      <c r="G8" s="80" t="s">
        <v>418</v>
      </c>
      <c r="H8" s="81" t="s">
        <v>419</v>
      </c>
      <c r="I8" s="81" t="s">
        <v>419</v>
      </c>
      <c r="J8" s="81" t="s">
        <v>419</v>
      </c>
      <c r="K8" s="81" t="s">
        <v>419</v>
      </c>
    </row>
    <row r="9" customFormat="false" ht="15.75" hidden="false" customHeight="true" outlineLevel="0" collapsed="false">
      <c r="A9" s="45" t="s">
        <v>420</v>
      </c>
      <c r="B9" s="82" t="s">
        <v>417</v>
      </c>
      <c r="C9" s="83" t="s">
        <v>418</v>
      </c>
      <c r="D9" s="83" t="s">
        <v>418</v>
      </c>
      <c r="E9" s="83" t="s">
        <v>418</v>
      </c>
      <c r="F9" s="83" t="s">
        <v>418</v>
      </c>
      <c r="G9" s="83" t="s">
        <v>418</v>
      </c>
      <c r="H9" s="84" t="s">
        <v>419</v>
      </c>
      <c r="I9" s="84" t="s">
        <v>419</v>
      </c>
      <c r="J9" s="84" t="s">
        <v>419</v>
      </c>
      <c r="K9" s="83" t="s">
        <v>418</v>
      </c>
    </row>
    <row r="10" customFormat="false" ht="15.75" hidden="false" customHeight="true" outlineLevel="0" collapsed="false">
      <c r="A10" s="49" t="s">
        <v>421</v>
      </c>
      <c r="B10" s="79" t="s">
        <v>417</v>
      </c>
      <c r="C10" s="80" t="s">
        <v>418</v>
      </c>
      <c r="D10" s="80" t="s">
        <v>418</v>
      </c>
      <c r="E10" s="80" t="s">
        <v>418</v>
      </c>
      <c r="F10" s="80" t="s">
        <v>418</v>
      </c>
      <c r="G10" s="80" t="s">
        <v>418</v>
      </c>
      <c r="H10" s="80" t="s">
        <v>418</v>
      </c>
      <c r="I10" s="81" t="s">
        <v>419</v>
      </c>
      <c r="J10" s="81" t="s">
        <v>419</v>
      </c>
      <c r="K10" s="81" t="s">
        <v>419</v>
      </c>
    </row>
    <row r="11" customFormat="false" ht="15.75" hidden="false" customHeight="true" outlineLevel="0" collapsed="false">
      <c r="A11" s="45" t="s">
        <v>422</v>
      </c>
      <c r="B11" s="82" t="s">
        <v>417</v>
      </c>
      <c r="C11" s="83" t="s">
        <v>418</v>
      </c>
      <c r="D11" s="84" t="s">
        <v>419</v>
      </c>
      <c r="E11" s="84" t="s">
        <v>419</v>
      </c>
      <c r="F11" s="84" t="s">
        <v>419</v>
      </c>
      <c r="G11" s="84" t="s">
        <v>419</v>
      </c>
      <c r="H11" s="84" t="s">
        <v>419</v>
      </c>
      <c r="I11" s="83" t="s">
        <v>418</v>
      </c>
      <c r="J11" s="84" t="s">
        <v>419</v>
      </c>
      <c r="K11" s="84" t="s">
        <v>419</v>
      </c>
    </row>
    <row r="12" customFormat="false" ht="15.75" hidden="false" customHeight="true" outlineLevel="0" collapsed="false">
      <c r="A12" s="49" t="s">
        <v>423</v>
      </c>
      <c r="B12" s="79" t="s">
        <v>417</v>
      </c>
      <c r="C12" s="80" t="s">
        <v>418</v>
      </c>
      <c r="D12" s="85" t="s">
        <v>424</v>
      </c>
      <c r="E12" s="80" t="s">
        <v>418</v>
      </c>
      <c r="F12" s="80" t="s">
        <v>418</v>
      </c>
      <c r="G12" s="80" t="s">
        <v>418</v>
      </c>
      <c r="H12" s="81" t="s">
        <v>419</v>
      </c>
      <c r="I12" s="80" t="s">
        <v>418</v>
      </c>
      <c r="J12" s="81" t="s">
        <v>419</v>
      </c>
      <c r="K12" s="81" t="s">
        <v>419</v>
      </c>
    </row>
    <row r="13" customFormat="false" ht="15.75" hidden="false" customHeight="true" outlineLevel="0" collapsed="false">
      <c r="A13" s="45" t="s">
        <v>425</v>
      </c>
      <c r="B13" s="82" t="s">
        <v>426</v>
      </c>
      <c r="C13" s="86" t="s">
        <v>424</v>
      </c>
      <c r="D13" s="84" t="s">
        <v>419</v>
      </c>
      <c r="E13" s="83" t="s">
        <v>418</v>
      </c>
      <c r="F13" s="83" t="s">
        <v>418</v>
      </c>
      <c r="G13" s="83" t="s">
        <v>418</v>
      </c>
      <c r="H13" s="84" t="s">
        <v>419</v>
      </c>
      <c r="I13" s="84" t="s">
        <v>419</v>
      </c>
      <c r="J13" s="84" t="s">
        <v>419</v>
      </c>
      <c r="K13" s="86" t="s">
        <v>424</v>
      </c>
    </row>
    <row r="14" customFormat="false" ht="15.75" hidden="false" customHeight="true" outlineLevel="0" collapsed="false">
      <c r="A14" s="49" t="s">
        <v>427</v>
      </c>
      <c r="B14" s="79" t="s">
        <v>417</v>
      </c>
      <c r="C14" s="80" t="s">
        <v>418</v>
      </c>
      <c r="D14" s="80" t="s">
        <v>418</v>
      </c>
      <c r="E14" s="80" t="s">
        <v>418</v>
      </c>
      <c r="F14" s="80" t="s">
        <v>418</v>
      </c>
      <c r="G14" s="80" t="s">
        <v>418</v>
      </c>
      <c r="H14" s="81" t="s">
        <v>419</v>
      </c>
      <c r="I14" s="80" t="s">
        <v>418</v>
      </c>
      <c r="J14" s="81" t="s">
        <v>419</v>
      </c>
      <c r="K14" s="81" t="s">
        <v>419</v>
      </c>
    </row>
    <row r="15" customFormat="false" ht="15.75" hidden="false" customHeight="true" outlineLevel="0" collapsed="false">
      <c r="A15" s="45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customFormat="false" ht="15.75" hidden="false" customHeight="true" outlineLevel="0" collapsed="false">
      <c r="A16" s="77" t="s">
        <v>428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customFormat="false" ht="15.75" hidden="false" customHeight="true" outlineLevel="0" collapsed="false">
      <c r="A17" s="45" t="s">
        <v>429</v>
      </c>
      <c r="B17" s="83" t="s">
        <v>418</v>
      </c>
      <c r="C17" s="86" t="s">
        <v>424</v>
      </c>
      <c r="D17" s="84" t="s">
        <v>419</v>
      </c>
      <c r="E17" s="82" t="s">
        <v>426</v>
      </c>
      <c r="F17" s="84" t="s">
        <v>419</v>
      </c>
      <c r="G17" s="84" t="s">
        <v>419</v>
      </c>
      <c r="H17" s="83" t="s">
        <v>418</v>
      </c>
      <c r="I17" s="84" t="s">
        <v>419</v>
      </c>
      <c r="J17" s="83" t="s">
        <v>418</v>
      </c>
      <c r="K17" s="82" t="s">
        <v>426</v>
      </c>
    </row>
    <row r="18" customFormat="false" ht="15.75" hidden="false" customHeight="true" outlineLevel="0" collapsed="false">
      <c r="A18" s="49" t="s">
        <v>104</v>
      </c>
      <c r="B18" s="80" t="s">
        <v>418</v>
      </c>
      <c r="C18" s="85" t="s">
        <v>424</v>
      </c>
      <c r="D18" s="81" t="s">
        <v>419</v>
      </c>
      <c r="E18" s="79" t="s">
        <v>426</v>
      </c>
      <c r="F18" s="81" t="s">
        <v>419</v>
      </c>
      <c r="G18" s="81" t="s">
        <v>419</v>
      </c>
      <c r="H18" s="80" t="s">
        <v>418</v>
      </c>
      <c r="I18" s="81" t="s">
        <v>419</v>
      </c>
      <c r="J18" s="80" t="s">
        <v>418</v>
      </c>
      <c r="K18" s="79" t="s">
        <v>426</v>
      </c>
    </row>
    <row r="19" customFormat="false" ht="15.75" hidden="false" customHeight="true" outlineLevel="0" collapsed="false">
      <c r="A19" s="45" t="s">
        <v>113</v>
      </c>
      <c r="B19" s="83" t="s">
        <v>418</v>
      </c>
      <c r="C19" s="86" t="s">
        <v>424</v>
      </c>
      <c r="D19" s="84" t="s">
        <v>419</v>
      </c>
      <c r="E19" s="82" t="s">
        <v>426</v>
      </c>
      <c r="F19" s="84" t="s">
        <v>419</v>
      </c>
      <c r="G19" s="84" t="s">
        <v>419</v>
      </c>
      <c r="H19" s="83" t="s">
        <v>418</v>
      </c>
      <c r="I19" s="84" t="s">
        <v>419</v>
      </c>
      <c r="J19" s="83" t="s">
        <v>418</v>
      </c>
      <c r="K19" s="82" t="s">
        <v>426</v>
      </c>
    </row>
    <row r="20" customFormat="false" ht="15.75" hidden="false" customHeight="true" outlineLevel="0" collapsed="false">
      <c r="A20" s="49" t="s">
        <v>122</v>
      </c>
      <c r="B20" s="80" t="s">
        <v>418</v>
      </c>
      <c r="C20" s="85" t="s">
        <v>424</v>
      </c>
      <c r="D20" s="80" t="s">
        <v>418</v>
      </c>
      <c r="E20" s="80" t="s">
        <v>418</v>
      </c>
      <c r="F20" s="79" t="s">
        <v>426</v>
      </c>
      <c r="G20" s="81" t="s">
        <v>419</v>
      </c>
      <c r="H20" s="80" t="s">
        <v>418</v>
      </c>
      <c r="I20" s="81" t="s">
        <v>419</v>
      </c>
      <c r="J20" s="80" t="s">
        <v>418</v>
      </c>
      <c r="K20" s="79" t="s">
        <v>426</v>
      </c>
    </row>
    <row r="21" customFormat="false" ht="15.75" hidden="false" customHeight="true" outlineLevel="0" collapsed="false">
      <c r="A21" s="45" t="s">
        <v>130</v>
      </c>
      <c r="B21" s="83" t="s">
        <v>418</v>
      </c>
      <c r="C21" s="86" t="s">
        <v>424</v>
      </c>
      <c r="D21" s="83" t="s">
        <v>418</v>
      </c>
      <c r="E21" s="84" t="s">
        <v>419</v>
      </c>
      <c r="F21" s="84" t="s">
        <v>419</v>
      </c>
      <c r="G21" s="82" t="s">
        <v>426</v>
      </c>
      <c r="H21" s="83" t="s">
        <v>418</v>
      </c>
      <c r="I21" s="84" t="s">
        <v>419</v>
      </c>
      <c r="J21" s="83" t="s">
        <v>418</v>
      </c>
      <c r="K21" s="82" t="s">
        <v>426</v>
      </c>
    </row>
    <row r="22" customFormat="false" ht="15.75" hidden="false" customHeight="true" outlineLevel="0" collapsed="false">
      <c r="A22" s="49" t="s">
        <v>430</v>
      </c>
      <c r="B22" s="80" t="s">
        <v>418</v>
      </c>
      <c r="C22" s="85" t="s">
        <v>424</v>
      </c>
      <c r="D22" s="79" t="s">
        <v>426</v>
      </c>
      <c r="E22" s="80" t="s">
        <v>418</v>
      </c>
      <c r="F22" s="80" t="s">
        <v>418</v>
      </c>
      <c r="G22" s="80" t="s">
        <v>418</v>
      </c>
      <c r="H22" s="80" t="s">
        <v>418</v>
      </c>
      <c r="I22" s="81" t="s">
        <v>419</v>
      </c>
      <c r="J22" s="79" t="s">
        <v>426</v>
      </c>
      <c r="K22" s="79" t="s">
        <v>426</v>
      </c>
    </row>
    <row r="23" customFormat="false" ht="15.75" hidden="false" customHeight="true" outlineLevel="0" collapsed="false">
      <c r="A23" s="45" t="s">
        <v>146</v>
      </c>
      <c r="B23" s="83" t="s">
        <v>418</v>
      </c>
      <c r="C23" s="86" t="s">
        <v>424</v>
      </c>
      <c r="D23" s="83" t="s">
        <v>418</v>
      </c>
      <c r="E23" s="83" t="s">
        <v>418</v>
      </c>
      <c r="F23" s="82" t="s">
        <v>426</v>
      </c>
      <c r="G23" s="84" t="s">
        <v>419</v>
      </c>
      <c r="H23" s="83" t="s">
        <v>418</v>
      </c>
      <c r="I23" s="84" t="s">
        <v>419</v>
      </c>
      <c r="J23" s="83" t="s">
        <v>418</v>
      </c>
      <c r="K23" s="82" t="s">
        <v>426</v>
      </c>
    </row>
    <row r="24" customFormat="false" ht="15.75" hidden="false" customHeight="true" outlineLevel="0" collapsed="false">
      <c r="A24" s="49" t="s">
        <v>150</v>
      </c>
      <c r="B24" s="80" t="s">
        <v>418</v>
      </c>
      <c r="C24" s="85" t="s">
        <v>424</v>
      </c>
      <c r="D24" s="81" t="s">
        <v>419</v>
      </c>
      <c r="E24" s="80" t="s">
        <v>418</v>
      </c>
      <c r="F24" s="80" t="s">
        <v>418</v>
      </c>
      <c r="G24" s="80" t="s">
        <v>418</v>
      </c>
      <c r="H24" s="80" t="s">
        <v>418</v>
      </c>
      <c r="I24" s="81" t="s">
        <v>419</v>
      </c>
      <c r="J24" s="80" t="s">
        <v>418</v>
      </c>
      <c r="K24" s="79" t="s">
        <v>426</v>
      </c>
    </row>
    <row r="25" customFormat="false" ht="15.75" hidden="false" customHeight="true" outlineLevel="0" collapsed="false">
      <c r="A25" s="45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customFormat="false" ht="15.75" hidden="false" customHeight="true" outlineLevel="0" collapsed="false">
      <c r="A26" s="77" t="s">
        <v>431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customFormat="false" ht="15.75" hidden="false" customHeight="true" outlineLevel="0" collapsed="false">
      <c r="A27" s="45" t="s">
        <v>432</v>
      </c>
      <c r="B27" s="86" t="s">
        <v>424</v>
      </c>
      <c r="C27" s="83" t="s">
        <v>418</v>
      </c>
      <c r="D27" s="84" t="s">
        <v>419</v>
      </c>
      <c r="E27" s="84" t="s">
        <v>419</v>
      </c>
      <c r="F27" s="84" t="s">
        <v>419</v>
      </c>
      <c r="G27" s="84" t="s">
        <v>419</v>
      </c>
      <c r="H27" s="84" t="s">
        <v>419</v>
      </c>
      <c r="I27" s="82" t="s">
        <v>426</v>
      </c>
      <c r="J27" s="84" t="s">
        <v>419</v>
      </c>
      <c r="K27" s="84" t="s">
        <v>419</v>
      </c>
    </row>
    <row r="28" customFormat="false" ht="15.75" hidden="false" customHeight="true" outlineLevel="0" collapsed="false">
      <c r="A28" s="49" t="s">
        <v>433</v>
      </c>
      <c r="B28" s="80" t="s">
        <v>418</v>
      </c>
      <c r="C28" s="79" t="s">
        <v>426</v>
      </c>
      <c r="D28" s="80" t="s">
        <v>418</v>
      </c>
      <c r="E28" s="80" t="s">
        <v>418</v>
      </c>
      <c r="F28" s="80" t="s">
        <v>418</v>
      </c>
      <c r="G28" s="80" t="s">
        <v>418</v>
      </c>
      <c r="H28" s="81" t="s">
        <v>419</v>
      </c>
      <c r="I28" s="80" t="s">
        <v>418</v>
      </c>
      <c r="J28" s="81" t="s">
        <v>419</v>
      </c>
      <c r="K28" s="85" t="s">
        <v>424</v>
      </c>
    </row>
    <row r="29" customFormat="false" ht="15.75" hidden="false" customHeight="true" outlineLevel="0" collapsed="false">
      <c r="A29" s="45" t="s">
        <v>434</v>
      </c>
      <c r="B29" s="83" t="s">
        <v>418</v>
      </c>
      <c r="C29" s="83" t="s">
        <v>418</v>
      </c>
      <c r="D29" s="84" t="s">
        <v>419</v>
      </c>
      <c r="E29" s="84" t="s">
        <v>419</v>
      </c>
      <c r="F29" s="84" t="s">
        <v>419</v>
      </c>
      <c r="G29" s="84" t="s">
        <v>419</v>
      </c>
      <c r="H29" s="82" t="s">
        <v>426</v>
      </c>
      <c r="I29" s="84" t="s">
        <v>419</v>
      </c>
      <c r="J29" s="83" t="s">
        <v>418</v>
      </c>
      <c r="K29" s="86" t="s">
        <v>424</v>
      </c>
    </row>
    <row r="30" customFormat="false" ht="15.75" hidden="false" customHeight="true" outlineLevel="0" collapsed="false">
      <c r="A30" s="49" t="s">
        <v>435</v>
      </c>
      <c r="B30" s="80" t="s">
        <v>418</v>
      </c>
      <c r="C30" s="80" t="s">
        <v>418</v>
      </c>
      <c r="D30" s="80" t="s">
        <v>418</v>
      </c>
      <c r="E30" s="80" t="s">
        <v>418</v>
      </c>
      <c r="F30" s="80" t="s">
        <v>418</v>
      </c>
      <c r="G30" s="80" t="s">
        <v>418</v>
      </c>
      <c r="H30" s="81" t="s">
        <v>419</v>
      </c>
      <c r="I30" s="81" t="s">
        <v>419</v>
      </c>
      <c r="J30" s="79" t="s">
        <v>426</v>
      </c>
      <c r="K30" s="85" t="s">
        <v>424</v>
      </c>
    </row>
    <row r="31" customFormat="false" ht="15.75" hidden="false" customHeight="true" outlineLevel="0" collapsed="false">
      <c r="A31" s="45" t="s">
        <v>436</v>
      </c>
      <c r="B31" s="83" t="s">
        <v>418</v>
      </c>
      <c r="C31" s="83" t="s">
        <v>418</v>
      </c>
      <c r="D31" s="82" t="s">
        <v>426</v>
      </c>
      <c r="E31" s="84" t="s">
        <v>419</v>
      </c>
      <c r="F31" s="84" t="s">
        <v>419</v>
      </c>
      <c r="G31" s="84" t="s">
        <v>419</v>
      </c>
      <c r="H31" s="83" t="s">
        <v>418</v>
      </c>
      <c r="I31" s="84" t="s">
        <v>419</v>
      </c>
      <c r="J31" s="83" t="s">
        <v>418</v>
      </c>
      <c r="K31" s="84" t="s">
        <v>419</v>
      </c>
    </row>
    <row r="32" customFormat="false" ht="15.75" hidden="false" customHeight="true" outlineLevel="0" collapsed="false">
      <c r="A32" s="49" t="s">
        <v>437</v>
      </c>
      <c r="B32" s="79" t="s">
        <v>417</v>
      </c>
      <c r="C32" s="79" t="s">
        <v>426</v>
      </c>
      <c r="D32" s="81" t="s">
        <v>419</v>
      </c>
      <c r="E32" s="81" t="s">
        <v>419</v>
      </c>
      <c r="F32" s="81" t="s">
        <v>419</v>
      </c>
      <c r="G32" s="81" t="s">
        <v>419</v>
      </c>
      <c r="H32" s="80" t="s">
        <v>418</v>
      </c>
      <c r="I32" s="81" t="s">
        <v>419</v>
      </c>
      <c r="J32" s="80" t="s">
        <v>418</v>
      </c>
      <c r="K32" s="80" t="s">
        <v>418</v>
      </c>
    </row>
  </sheetData>
  <mergeCells count="2">
    <mergeCell ref="A1:P2"/>
    <mergeCell ref="A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2026-05-05T16:03:22Z</dcterms:created>
  <dc:creator>openpyxl</dc:creator>
  <dc:description/>
  <dc:language>en-US</dc:language>
  <cp:lastModifiedBy/>
  <dcterms:modified xsi:type="dcterms:W3CDTF">2026-05-05T16:03:22Z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